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tabRatio="904" firstSheet="57" activeTab="57"/>
  </bookViews>
  <sheets>
    <sheet name="NOFAJE" sheetId="77" state="hidden" r:id="rId1"/>
    <sheet name="索引目录" sheetId="149" state="hidden" r:id="rId2"/>
    <sheet name="填表说明" sheetId="137" state="hidden" r:id="rId3"/>
    <sheet name="基本情况" sheetId="108" state="hidden" r:id="rId4"/>
    <sheet name="资产负债表" sheetId="109" state="hidden" r:id="rId5"/>
    <sheet name="资产负债表未审或审定数" sheetId="166" state="hidden" r:id="rId6"/>
    <sheet name="评估结果汇总表" sheetId="1" state="hidden" r:id="rId7"/>
    <sheet name="评估结果分类汇总表" sheetId="2" state="hidden" r:id="rId8"/>
    <sheet name="流动资产汇总表" sheetId="3" state="hidden" r:id="rId9"/>
    <sheet name="货币资金汇总表" sheetId="140" state="hidden" r:id="rId10"/>
    <sheet name="现金" sheetId="4" state="hidden" r:id="rId11"/>
    <sheet name="银行存款" sheetId="5" state="hidden" r:id="rId12"/>
    <sheet name="其他货币资金" sheetId="6" state="hidden" r:id="rId13"/>
    <sheet name="交易性金融资产汇总" sheetId="7" state="hidden" r:id="rId14"/>
    <sheet name="交易性-股票" sheetId="8" state="hidden" r:id="rId15"/>
    <sheet name="交易性-债券" sheetId="9" state="hidden" r:id="rId16"/>
    <sheet name="交易性-基金" sheetId="121" state="hidden" r:id="rId17"/>
    <sheet name="交易性-其他" sheetId="153" state="hidden" r:id="rId18"/>
    <sheet name="衍生金融资产" sheetId="152" state="hidden" r:id="rId19"/>
    <sheet name="应收票据" sheetId="98" state="hidden" r:id="rId20"/>
    <sheet name="应收账款" sheetId="11" state="hidden" r:id="rId21"/>
    <sheet name="预付账款" sheetId="14" state="hidden" r:id="rId22"/>
    <sheet name="其他应收款汇总" sheetId="151" state="hidden" r:id="rId23"/>
    <sheet name="其他应收款" sheetId="16" state="hidden" r:id="rId24"/>
    <sheet name="其他应收-利息" sheetId="13" state="hidden" r:id="rId25"/>
    <sheet name="其他应收-股利" sheetId="12" state="hidden" r:id="rId26"/>
    <sheet name="存货汇总" sheetId="17" state="hidden" r:id="rId27"/>
    <sheet name="材料采购（在途物资）" sheetId="19" state="hidden" r:id="rId28"/>
    <sheet name="原材料" sheetId="18" state="hidden" r:id="rId29"/>
    <sheet name="在库周转材料" sheetId="20" state="hidden" r:id="rId30"/>
    <sheet name="委托加工物资" sheetId="100" state="hidden" r:id="rId31"/>
    <sheet name="产成品（库存商品）" sheetId="23" state="hidden" r:id="rId32"/>
    <sheet name="在产品（自制半成品）" sheetId="99" state="hidden" r:id="rId33"/>
    <sheet name="发出商品" sheetId="116" state="hidden" r:id="rId34"/>
    <sheet name="在用周转材料" sheetId="26" state="hidden" r:id="rId35"/>
    <sheet name="合同资产" sheetId="148" state="hidden" r:id="rId36"/>
    <sheet name="持有待售资产" sheetId="158" state="hidden" r:id="rId37"/>
    <sheet name="一年到期非流动资产" sheetId="31" state="hidden" r:id="rId38"/>
    <sheet name="其他流动资产" sheetId="32" state="hidden" r:id="rId39"/>
    <sheet name="债权投资" sheetId="35" state="hidden" r:id="rId40"/>
    <sheet name="其他债权投资" sheetId="123" state="hidden" r:id="rId41"/>
    <sheet name="长期应收款" sheetId="127" state="hidden" r:id="rId42"/>
    <sheet name="非流动资产评估汇总" sheetId="125" state="hidden" r:id="rId43"/>
    <sheet name="长期股权投资" sheetId="36" state="hidden" r:id="rId44"/>
    <sheet name="其他权益工具投资" sheetId="159" state="hidden" r:id="rId45"/>
    <sheet name="其他非流动金融资产" sheetId="160" state="hidden" r:id="rId46"/>
    <sheet name="投资性房地产汇总表" sheetId="145" state="hidden" r:id="rId47"/>
    <sheet name="投资性房地产-房屋成本模式" sheetId="126" state="hidden" r:id="rId48"/>
    <sheet name="投资性房地产-房屋公允模式" sheetId="141" state="hidden" r:id="rId49"/>
    <sheet name="投资性地产-土地成本模式" sheetId="142" state="hidden" r:id="rId50"/>
    <sheet name="投资性地产-土地公允模式" sheetId="143" state="hidden" r:id="rId51"/>
    <sheet name="固定资产汇总" sheetId="37" state="hidden" r:id="rId52"/>
    <sheet name="房屋建筑物" sheetId="38" state="hidden" r:id="rId53"/>
    <sheet name="房屋建筑物 (盘点表)" sheetId="170" state="hidden" r:id="rId54"/>
    <sheet name="房屋建筑物 (申报表)" sheetId="171" state="hidden" r:id="rId55"/>
    <sheet name="构筑物" sheetId="39" state="hidden" r:id="rId56"/>
    <sheet name="管道沟槽" sheetId="40" state="hidden" r:id="rId57"/>
    <sheet name="机器设备" sheetId="41" r:id="rId58"/>
    <sheet name="车辆" sheetId="42" state="hidden" r:id="rId59"/>
    <sheet name="电子设备" sheetId="43" state="hidden" r:id="rId60"/>
    <sheet name="土地" sheetId="120" state="hidden" r:id="rId61"/>
    <sheet name="固定资产清理" sheetId="47" state="hidden" r:id="rId62"/>
    <sheet name="在建工程汇总" sheetId="128" state="hidden" r:id="rId63"/>
    <sheet name="在建-土建" sheetId="45" state="hidden" r:id="rId64"/>
    <sheet name="在建-设备" sheetId="46" state="hidden" r:id="rId65"/>
    <sheet name="在建-待摊费用" sheetId="146" state="hidden" r:id="rId66"/>
    <sheet name="在建-预付工程款" sheetId="147" state="hidden" r:id="rId67"/>
    <sheet name="在建-工程物资" sheetId="44" state="hidden" r:id="rId68"/>
    <sheet name="生产性生物资产" sheetId="129" state="hidden" r:id="rId69"/>
    <sheet name="生产性生物资产 " sheetId="174" r:id="rId70"/>
    <sheet name="油气资产" sheetId="130" state="hidden" r:id="rId71"/>
    <sheet name="使用权资产" sheetId="168" state="hidden" r:id="rId72"/>
    <sheet name="无形资产汇总" sheetId="131" state="hidden" r:id="rId73"/>
    <sheet name="无形-土地使用权" sheetId="49" state="hidden" r:id="rId74"/>
    <sheet name="无形-矿业权" sheetId="144" state="hidden" r:id="rId75"/>
    <sheet name="无形-海域使用权" sheetId="169" state="hidden" r:id="rId76"/>
    <sheet name="无形-其他" sheetId="50" state="hidden" r:id="rId77"/>
    <sheet name="开发支出" sheetId="132" state="hidden" r:id="rId78"/>
    <sheet name="商誉" sheetId="133" state="hidden" r:id="rId79"/>
    <sheet name="长期待摊费用" sheetId="52" state="hidden" r:id="rId80"/>
    <sheet name="递延所得税资产" sheetId="54" state="hidden" r:id="rId81"/>
    <sheet name="其他非流动资产" sheetId="53" state="hidden" r:id="rId82"/>
    <sheet name="流动负债汇总" sheetId="55" state="hidden" r:id="rId83"/>
    <sheet name="短期借款" sheetId="56" state="hidden" r:id="rId84"/>
    <sheet name="交易性金融负债" sheetId="134" state="hidden" r:id="rId85"/>
    <sheet name="衍生金融负债" sheetId="161" state="hidden" r:id="rId86"/>
    <sheet name="应付票据" sheetId="57" state="hidden" r:id="rId87"/>
    <sheet name="应付账款" sheetId="58" state="hidden" r:id="rId88"/>
    <sheet name="预收账款" sheetId="59" state="hidden" r:id="rId89"/>
    <sheet name="合同负债" sheetId="162" state="hidden" r:id="rId90"/>
    <sheet name="应付职工薪酬" sheetId="62" state="hidden" r:id="rId91"/>
    <sheet name="应交税费" sheetId="64" state="hidden" r:id="rId92"/>
    <sheet name="其他应付款汇总" sheetId="150" state="hidden" r:id="rId93"/>
    <sheet name="其他应付款" sheetId="61" state="hidden" r:id="rId94"/>
    <sheet name="其他应付-利息" sheetId="135" state="hidden" r:id="rId95"/>
    <sheet name="其他应付-股利" sheetId="65" state="hidden" r:id="rId96"/>
    <sheet name="持有侍售负债" sheetId="163" state="hidden" r:id="rId97"/>
    <sheet name="一年到期非流动负债" sheetId="68" state="hidden" r:id="rId98"/>
    <sheet name="其他流动负债" sheetId="69" state="hidden" r:id="rId99"/>
    <sheet name="非流动负债汇总 " sheetId="70" state="hidden" r:id="rId100"/>
    <sheet name="长期借款" sheetId="71" state="hidden" r:id="rId101"/>
    <sheet name="应付债券" sheetId="110" state="hidden" r:id="rId102"/>
    <sheet name="租赁负债" sheetId="167" state="hidden" r:id="rId103"/>
    <sheet name="长期应付款汇总" sheetId="164" state="hidden" r:id="rId104"/>
    <sheet name="长期应付款" sheetId="73" state="hidden" r:id="rId105"/>
    <sheet name="长期应付-专项应付款" sheetId="165" state="hidden" r:id="rId106"/>
    <sheet name="预计负债" sheetId="136" state="hidden" r:id="rId107"/>
    <sheet name="递延收益" sheetId="111" state="hidden" r:id="rId108"/>
    <sheet name="递延所得税负债" sheetId="76" state="hidden" r:id="rId109"/>
    <sheet name="其他非流动负债" sheetId="96" state="hidden" r:id="rId110"/>
    <sheet name="00000000" sheetId="78" state="veryHidden" r:id="rId111"/>
  </sheets>
  <definedNames>
    <definedName name="_xlnm._FilterDatabase" localSheetId="7" hidden="1">评估结果分类汇总表!$A$6:$K$101</definedName>
    <definedName name="_xlnm.Print_Area" localSheetId="27">'材料采购（在途物资）'!$A$2:$P$31</definedName>
    <definedName name="_xlnm.Print_Area" localSheetId="31">'产成品（库存商品）'!$A$2:$Q$31</definedName>
    <definedName name="_xlnm.Print_Area" localSheetId="58">车辆!$A$2:$T$31</definedName>
    <definedName name="_xlnm.Print_Area" localSheetId="36">持有待售资产!$A$2:$J$31</definedName>
    <definedName name="_xlnm.Print_Area" localSheetId="96">持有侍售负债!$A$2:$I$31</definedName>
    <definedName name="_xlnm.Print_Area" localSheetId="26">存货汇总!$A$2:$G$42</definedName>
    <definedName name="_xlnm.Print_Area" localSheetId="107">递延收益!$A$2:$I$31</definedName>
    <definedName name="_xlnm.Print_Area" localSheetId="108">递延所得税负债!$A$2:$H$31</definedName>
    <definedName name="_xlnm.Print_Area" localSheetId="80">递延所得税资产!$A$2:$I$31</definedName>
    <definedName name="_xlnm.Print_Area" localSheetId="59">电子设备!$A$2:$R$31</definedName>
    <definedName name="_xlnm.Print_Area" localSheetId="83">短期借款!$A$2:$N$31</definedName>
    <definedName name="_xlnm.Print_Area" localSheetId="33">发出商品!$A$2:$Q$31</definedName>
    <definedName name="_xlnm.Print_Area" localSheetId="52">房屋建筑物!$A$2:$AB$24</definedName>
    <definedName name="_xlnm.Print_Area" localSheetId="53">'房屋建筑物 (盘点表)'!$A$2:$AB$31</definedName>
    <definedName name="_xlnm.Print_Area" localSheetId="54">'房屋建筑物 (申报表)'!$A$2:$AB$31</definedName>
    <definedName name="_xlnm.Print_Area" localSheetId="99">'非流动负债汇总 '!$A$2:$G$31</definedName>
    <definedName name="_xlnm.Print_Area" localSheetId="42">非流动资产评估汇总!$A$2:$G$58</definedName>
    <definedName name="_xlnm.Print_Area" localSheetId="55">构筑物!$A$2:$T$31</definedName>
    <definedName name="_xlnm.Print_Area" localSheetId="51">固定资产汇总!$A$2:$L$46</definedName>
    <definedName name="_xlnm.Print_Area" localSheetId="61">固定资产清理!$A$2:$K$31</definedName>
    <definedName name="_xlnm.Print_Area" localSheetId="56">管道沟槽!$A$2:$S$31</definedName>
    <definedName name="_xlnm.Print_Area" localSheetId="89">合同负债!$A$2:$I$31</definedName>
    <definedName name="_xlnm.Print_Area" localSheetId="35">合同资产!$A$2:$N$31</definedName>
    <definedName name="_xlnm.Print_Area" localSheetId="9">货币资金汇总表!$A$2:$G$30</definedName>
    <definedName name="_xlnm.Print_Area" localSheetId="57">机器设备!$A$2:$Q$32</definedName>
    <definedName name="_xlnm.Print_Area" localSheetId="3">基本情况!$A$2:$K$42</definedName>
    <definedName name="_xlnm.Print_Area" localSheetId="14">'交易性-股票'!$A$2:$M$31</definedName>
    <definedName name="_xlnm.Print_Area" localSheetId="16">'交易性-基金'!$A$2:$M$31</definedName>
    <definedName name="_xlnm.Print_Area" localSheetId="84">交易性金融负债!$A$2:$I$31</definedName>
    <definedName name="_xlnm.Print_Area" localSheetId="13">交易性金融资产汇总!$A$2:$G$30</definedName>
    <definedName name="_xlnm.Print_Area" localSheetId="17">'交易性-其他'!$A$2:$K$31</definedName>
    <definedName name="_xlnm.Print_Area" localSheetId="15">'交易性-债券'!$A$2:$M$31</definedName>
    <definedName name="_xlnm.Print_Area" localSheetId="77">开发支出!$A$2:$I$31</definedName>
    <definedName name="_xlnm.Print_Area" localSheetId="82">流动负债汇总!$A$2:$G$31</definedName>
    <definedName name="_xlnm.Print_Area" localSheetId="8">流动资产汇总表!$A$2:$I$36</definedName>
    <definedName name="_xlnm.Print_Area" localSheetId="7">评估结果分类汇总表!$A$2:$G$101</definedName>
    <definedName name="_xlnm.Print_Area" localSheetId="6">评估结果汇总表!$A$2:$G$33</definedName>
    <definedName name="_xlnm.Print_Area" localSheetId="109">其他非流动负债!$A$2:$I$31</definedName>
    <definedName name="_xlnm.Print_Area" localSheetId="45">其他非流动金融资产!$A$2:$M$31</definedName>
    <definedName name="_xlnm.Print_Area" localSheetId="81">其他非流动资产!$A$2:$I$31</definedName>
    <definedName name="_xlnm.Print_Area" localSheetId="12">其他货币资金!$A$2:$L$31</definedName>
    <definedName name="_xlnm.Print_Area" localSheetId="98">其他流动负债!$A$2:$I$31</definedName>
    <definedName name="_xlnm.Print_Area" localSheetId="38">其他流动资产!$A$2:$K$30</definedName>
    <definedName name="_xlnm.Print_Area" localSheetId="44">其他权益工具投资!$A$2:$L$31</definedName>
    <definedName name="_xlnm.Print_Area" localSheetId="95">'其他应付-股利'!$A$2:$I$31</definedName>
    <definedName name="_xlnm.Print_Area" localSheetId="93">其他应付款!$A$2:$I$31</definedName>
    <definedName name="_xlnm.Print_Area" localSheetId="92">其他应付款汇总!$A$2:$G$31</definedName>
    <definedName name="_xlnm.Print_Area" localSheetId="94">'其他应付-利息'!$A$2:$K$31</definedName>
    <definedName name="_xlnm.Print_Area" localSheetId="25">'其他应收-股利'!$A$2:$J$31</definedName>
    <definedName name="_xlnm.Print_Area" localSheetId="23">其他应收款!$A$2:$T$31</definedName>
    <definedName name="_xlnm.Print_Area" localSheetId="22">其他应收款汇总!$A$2:$G$36</definedName>
    <definedName name="_xlnm.Print_Area" localSheetId="24">'其他应收-利息'!$A$2:$L$31</definedName>
    <definedName name="_xlnm.Print_Area" localSheetId="40">其他债权投资!$A$2:$O$31</definedName>
    <definedName name="_xlnm.Print_Area" localSheetId="78">商誉!$A$2:$I$31</definedName>
    <definedName name="_xlnm.Print_Area" localSheetId="68">生产性生物资产!$A$2:$P$31</definedName>
    <definedName name="_xlnm.Print_Area" localSheetId="69">'生产性生物资产 '!$A$2:$N$31</definedName>
    <definedName name="_xlnm.Print_Area" localSheetId="71">使用权资产!$A$2:$Q$32</definedName>
    <definedName name="_xlnm.Print_Area" localSheetId="49">'投资性地产-土地成本模式'!$A$2:$R$30</definedName>
    <definedName name="_xlnm.Print_Area" localSheetId="50">'投资性地产-土地公允模式'!$A$2:$R$30</definedName>
    <definedName name="_xlnm.Print_Area" localSheetId="47">'投资性房地产-房屋成本模式'!$A$2:$AE$31</definedName>
    <definedName name="_xlnm.Print_Area" localSheetId="48">'投资性房地产-房屋公允模式'!$A$2:$AB$31</definedName>
    <definedName name="_xlnm.Print_Area" localSheetId="46">投资性房地产汇总表!$A$2:$G$34</definedName>
    <definedName name="_xlnm.Print_Area" localSheetId="60">土地!$A$2:$S$31</definedName>
    <definedName name="_xlnm.Print_Area" localSheetId="30">委托加工物资!$A$2:$Q$31</definedName>
    <definedName name="_xlnm.Print_Area" localSheetId="74">'无形-矿业权'!$A$2:$O$31</definedName>
    <definedName name="_xlnm.Print_Area" localSheetId="76">'无形-其他'!$A$2:$L$31</definedName>
    <definedName name="_xlnm.Print_Area" localSheetId="73">'无形-土地使用权'!$A$2:$Q$31</definedName>
    <definedName name="_xlnm.Print_Area" localSheetId="72">无形资产汇总!$A$2:$G$36</definedName>
    <definedName name="_xlnm.Print_Area" localSheetId="10">现金!$A$2:$K$31</definedName>
    <definedName name="_xlnm.Print_Area" localSheetId="85">衍生金融负债!$A$2:$J$31</definedName>
    <definedName name="_xlnm.Print_Area" localSheetId="18">衍生金融资产!$A$2:$K$31</definedName>
    <definedName name="_xlnm.Print_Area" localSheetId="97">一年到期非流动负债!$A$2:$J$31</definedName>
    <definedName name="_xlnm.Print_Area" localSheetId="37">一年到期非流动资产!$A$2:$J$31</definedName>
    <definedName name="_xlnm.Print_Area" localSheetId="11">银行存款!$A$2:$L$31</definedName>
    <definedName name="_xlnm.Print_Area" localSheetId="86">应付票据!$A$2:$J$31</definedName>
    <definedName name="_xlnm.Print_Area" localSheetId="101">应付债券!$A$2:$K$31</definedName>
    <definedName name="_xlnm.Print_Area" localSheetId="87">应付账款!$A$2:$I$31</definedName>
    <definedName name="_xlnm.Print_Area" localSheetId="90">应付职工薪酬!$A$2:$H$31</definedName>
    <definedName name="_xlnm.Print_Area" localSheetId="91">应交税费!$A$2:$J$31</definedName>
    <definedName name="_xlnm.Print_Area" localSheetId="19">应收票据!$A$2:$K$32</definedName>
    <definedName name="_xlnm.Print_Area" localSheetId="20">应收账款!$A$2:$U$31</definedName>
    <definedName name="_xlnm.Print_Area" localSheetId="70">油气资产!$A$2:$Q$31</definedName>
    <definedName name="_xlnm.Print_Area" localSheetId="21">预付账款!$A$2:$L$32</definedName>
    <definedName name="_xlnm.Print_Area" localSheetId="106">预计负债!$A$2:$I$31</definedName>
    <definedName name="_xlnm.Print_Area" localSheetId="88">预收账款!$A$2:$I$31</definedName>
    <definedName name="_xlnm.Print_Area" localSheetId="28">原材料!$A$2:$R$31</definedName>
    <definedName name="_xlnm.Print_Area" localSheetId="32">'在产品（自制半成品）'!$A$2:$R$31</definedName>
    <definedName name="_xlnm.Print_Area" localSheetId="65">'在建-待摊费用'!$A$2:$K$31</definedName>
    <definedName name="_xlnm.Print_Area" localSheetId="62">在建工程汇总!$A$2:$G$37</definedName>
    <definedName name="_xlnm.Print_Area" localSheetId="67">'在建-工程物资'!$A$2:$Q$31</definedName>
    <definedName name="_xlnm.Print_Area" localSheetId="64">'在建-设备'!$A$2:$W$31</definedName>
    <definedName name="_xlnm.Print_Area" localSheetId="63">'在建-土建'!$A$2:$O$31</definedName>
    <definedName name="_xlnm.Print_Area" localSheetId="66">'在建-预付工程款'!$A$2:$M$31</definedName>
    <definedName name="_xlnm.Print_Area" localSheetId="29">在库周转材料!$A$2:$R$31</definedName>
    <definedName name="_xlnm.Print_Area" localSheetId="34">在用周转材料!$A$2:$Q$31</definedName>
    <definedName name="_xlnm.Print_Area" localSheetId="39">债权投资!$A$2:$N$31</definedName>
    <definedName name="_xlnm.Print_Area" localSheetId="79">长期待摊费用!$A$2:$L$31</definedName>
    <definedName name="_xlnm.Print_Area" localSheetId="43">长期股权投资!$A$2:$L$31</definedName>
    <definedName name="_xlnm.Print_Area" localSheetId="100">长期借款!$A$2:$N$31</definedName>
    <definedName name="_xlnm.Print_Area" localSheetId="104">长期应付款!$A$2:$M$31</definedName>
    <definedName name="_xlnm.Print_Area" localSheetId="103">长期应付款汇总!$A$2:$G$30</definedName>
    <definedName name="_xlnm.Print_Area" localSheetId="105">'长期应付-专项应付款'!$A$2:$K$31</definedName>
    <definedName name="_xlnm.Print_Area" localSheetId="41">长期应收款!$A$2:$J$30</definedName>
    <definedName name="_xlnm.Print_Area" localSheetId="4">资产负债表!$A$2:$J$42</definedName>
    <definedName name="_xlnm.Print_Area" localSheetId="102">租赁负债!$A$2:$I$31</definedName>
    <definedName name="Print_Area_MI" localSheetId="3">#REF!</definedName>
    <definedName name="Print_Area_MI" localSheetId="4">#REF!</definedName>
    <definedName name="_xlnm.Print_Titles" localSheetId="27">'材料采购（在途物资）'!$2:$7</definedName>
    <definedName name="_xlnm.Print_Titles" localSheetId="31">'产成品（库存商品）'!$2:$7</definedName>
    <definedName name="_xlnm.Print_Titles" localSheetId="58">车辆!$2:$7</definedName>
    <definedName name="_xlnm.Print_Titles" localSheetId="36">持有待售资产!$2:$6</definedName>
    <definedName name="_xlnm.Print_Titles" localSheetId="96">持有侍售负债!$2:$6</definedName>
    <definedName name="_xlnm.Print_Titles" localSheetId="107">递延收益!$2:$6</definedName>
    <definedName name="_xlnm.Print_Titles" localSheetId="108">递延所得税负债!$2:$6</definedName>
    <definedName name="_xlnm.Print_Titles" localSheetId="80">递延所得税资产!$2:$6</definedName>
    <definedName name="_xlnm.Print_Titles" localSheetId="59">电子设备!$2:$7</definedName>
    <definedName name="_xlnm.Print_Titles" localSheetId="83">短期借款!$2:$6</definedName>
    <definedName name="_xlnm.Print_Titles" localSheetId="33">发出商品!$2:$7</definedName>
    <definedName name="_xlnm.Print_Titles" localSheetId="52">房屋建筑物!$2:$7</definedName>
    <definedName name="_xlnm.Print_Titles" localSheetId="53">'房屋建筑物 (盘点表)'!$2:$7</definedName>
    <definedName name="_xlnm.Print_Titles" localSheetId="54">'房屋建筑物 (申报表)'!$2:$7</definedName>
    <definedName name="_xlnm.Print_Titles" localSheetId="42">非流动资产评估汇总!$2:$6</definedName>
    <definedName name="_xlnm.Print_Titles" localSheetId="55">构筑物!$2:$7</definedName>
    <definedName name="_xlnm.Print_Titles" localSheetId="61">固定资产清理!$2:$6</definedName>
    <definedName name="_xlnm.Print_Titles" localSheetId="56">管道沟槽!$2:$7</definedName>
    <definedName name="_xlnm.Print_Titles" localSheetId="89">合同负债!$2:$6</definedName>
    <definedName name="_xlnm.Print_Titles" localSheetId="35">合同资产!$2:$7</definedName>
    <definedName name="_xlnm.Print_Titles" localSheetId="57">机器设备!$2:$7</definedName>
    <definedName name="_xlnm.Print_Titles" localSheetId="3">基本情况!$2:$3</definedName>
    <definedName name="_xlnm.Print_Titles" localSheetId="14">'交易性-股票'!$2:$6</definedName>
    <definedName name="_xlnm.Print_Titles" localSheetId="16">'交易性-基金'!$2:$6</definedName>
    <definedName name="_xlnm.Print_Titles" localSheetId="84">交易性金融负债!$2:$6</definedName>
    <definedName name="_xlnm.Print_Titles" localSheetId="15">'交易性-债券'!$2:$6</definedName>
    <definedName name="_xlnm.Print_Titles" localSheetId="77">开发支出!$2:$6</definedName>
    <definedName name="_xlnm.Print_Titles" localSheetId="8">流动资产汇总表!$2:$6</definedName>
    <definedName name="_xlnm.Print_Titles" localSheetId="7">评估结果分类汇总表!$2:$6</definedName>
    <definedName name="_xlnm.Print_Titles" localSheetId="109">其他非流动负债!$2:$6</definedName>
    <definedName name="_xlnm.Print_Titles" localSheetId="45">其他非流动金融资产!$2:$6</definedName>
    <definedName name="_xlnm.Print_Titles" localSheetId="81">其他非流动资产!$2:$6</definedName>
    <definedName name="_xlnm.Print_Titles" localSheetId="12">其他货币资金!$2:$6</definedName>
    <definedName name="_xlnm.Print_Titles" localSheetId="98">其他流动负债!$2:$6</definedName>
    <definedName name="_xlnm.Print_Titles" localSheetId="38">其他流动资产!$2:$6</definedName>
    <definedName name="_xlnm.Print_Titles" localSheetId="44">其他权益工具投资!$2:$6</definedName>
    <definedName name="_xlnm.Print_Titles" localSheetId="95">'其他应付-股利'!$2:$6</definedName>
    <definedName name="_xlnm.Print_Titles" localSheetId="93">其他应付款!$2:$6</definedName>
    <definedName name="_xlnm.Print_Titles" localSheetId="94">'其他应付-利息'!$2:$6</definedName>
    <definedName name="_xlnm.Print_Titles" localSheetId="25">'其他应收-股利'!$2:$6</definedName>
    <definedName name="_xlnm.Print_Titles" localSheetId="23">其他应收款!$2:$6</definedName>
    <definedName name="_xlnm.Print_Titles" localSheetId="24">'其他应收-利息'!$2:$6</definedName>
    <definedName name="_xlnm.Print_Titles" localSheetId="40">其他债权投资!$2:$6</definedName>
    <definedName name="_xlnm.Print_Titles" localSheetId="78">商誉!$2:$6</definedName>
    <definedName name="_xlnm.Print_Titles" localSheetId="68">生产性生物资产!$2:$7</definedName>
    <definedName name="_xlnm.Print_Titles" localSheetId="69">'生产性生物资产 '!$2:$7</definedName>
    <definedName name="_xlnm.Print_Titles" localSheetId="71">使用权资产!$2:$7</definedName>
    <definedName name="_xlnm.Print_Titles" localSheetId="49">'投资性地产-土地成本模式'!$2:$7</definedName>
    <definedName name="_xlnm.Print_Titles" localSheetId="50">'投资性地产-土地公允模式'!$2:$7</definedName>
    <definedName name="_xlnm.Print_Titles" localSheetId="47">'投资性房地产-房屋成本模式'!$2:$8</definedName>
    <definedName name="_xlnm.Print_Titles" localSheetId="48">'投资性房地产-房屋公允模式'!$2:$8</definedName>
    <definedName name="_xlnm.Print_Titles" localSheetId="60">土地!$2:$7</definedName>
    <definedName name="_xlnm.Print_Titles" localSheetId="30">委托加工物资!$2:$7</definedName>
    <definedName name="_xlnm.Print_Titles" localSheetId="74">'无形-矿业权'!$2:$6</definedName>
    <definedName name="_xlnm.Print_Titles" localSheetId="76">'无形-其他'!$2:$6</definedName>
    <definedName name="_xlnm.Print_Titles" localSheetId="73">'无形-土地使用权'!$2:$6</definedName>
    <definedName name="_xlnm.Print_Titles" localSheetId="10">现金!$2:$6</definedName>
    <definedName name="_xlnm.Print_Titles" localSheetId="85">衍生金融负债!$2:$6</definedName>
    <definedName name="_xlnm.Print_Titles" localSheetId="97">一年到期非流动负债!$2:$6</definedName>
    <definedName name="_xlnm.Print_Titles" localSheetId="37">一年到期非流动资产!$2:$6</definedName>
    <definedName name="_xlnm.Print_Titles" localSheetId="11">银行存款!$2:$6</definedName>
    <definedName name="_xlnm.Print_Titles" localSheetId="86">应付票据!$2:$6</definedName>
    <definedName name="_xlnm.Print_Titles" localSheetId="101">应付债券!$2:$6</definedName>
    <definedName name="_xlnm.Print_Titles" localSheetId="87">应付账款!$2:$6</definedName>
    <definedName name="_xlnm.Print_Titles" localSheetId="90">应付职工薪酬!$2:$6</definedName>
    <definedName name="_xlnm.Print_Titles" localSheetId="91">应交税费!$2:$6</definedName>
    <definedName name="_xlnm.Print_Titles" localSheetId="19">应收票据!$2:$6</definedName>
    <definedName name="_xlnm.Print_Titles" localSheetId="20">应收账款!$2:$6</definedName>
    <definedName name="_xlnm.Print_Titles" localSheetId="70">油气资产!$2:$7</definedName>
    <definedName name="_xlnm.Print_Titles" localSheetId="21">预付账款!$2:$6</definedName>
    <definedName name="_xlnm.Print_Titles" localSheetId="106">预计负债!$2:$6</definedName>
    <definedName name="_xlnm.Print_Titles" localSheetId="88">预收账款!$2:$6</definedName>
    <definedName name="_xlnm.Print_Titles" localSheetId="28">原材料!$2:$7</definedName>
    <definedName name="_xlnm.Print_Titles" localSheetId="32">'在产品（自制半成品）'!$2:$7</definedName>
    <definedName name="_xlnm.Print_Titles" localSheetId="65">'在建-待摊费用'!$2:$6</definedName>
    <definedName name="_xlnm.Print_Titles" localSheetId="67">'在建-工程物资'!$2:$7</definedName>
    <definedName name="_xlnm.Print_Titles" localSheetId="64">'在建-设备'!$2:$7</definedName>
    <definedName name="_xlnm.Print_Titles" localSheetId="63">'在建-土建'!$2:$6</definedName>
    <definedName name="_xlnm.Print_Titles" localSheetId="66">'在建-预付工程款'!$2:$6</definedName>
    <definedName name="_xlnm.Print_Titles" localSheetId="29">在库周转材料!$2:$7</definedName>
    <definedName name="_xlnm.Print_Titles" localSheetId="34">在用周转材料!$2:$7</definedName>
    <definedName name="_xlnm.Print_Titles" localSheetId="39">债权投资!$2:$6</definedName>
    <definedName name="_xlnm.Print_Titles" localSheetId="79">长期待摊费用!$2:$6</definedName>
    <definedName name="_xlnm.Print_Titles" localSheetId="43">长期股权投资!$2:$6</definedName>
    <definedName name="_xlnm.Print_Titles" localSheetId="100">长期借款!$2:$6</definedName>
    <definedName name="_xlnm.Print_Titles" localSheetId="104">长期应付款!$2:$7</definedName>
    <definedName name="_xlnm.Print_Titles" localSheetId="105">'长期应付-专项应付款'!$2:$7</definedName>
    <definedName name="_xlnm.Print_Titles" localSheetId="41">长期应收款!$2:$6</definedName>
    <definedName name="_xlnm.Print_Titles" localSheetId="102">租赁负债!$2:$6</definedName>
    <definedName name="年初短期投资" localSheetId="5">#REF!</definedName>
    <definedName name="年初短期投资">#REF!</definedName>
    <definedName name="年初货币资金" localSheetId="5">#REF!</definedName>
    <definedName name="年初货币资金">#REF!</definedName>
    <definedName name="年初应收票据" localSheetId="5">#REF!</definedName>
    <definedName name="年初应收票据">#REF!</definedName>
    <definedName name="전" localSheetId="3">#REF!</definedName>
    <definedName name="전" localSheetId="4">#REF!</definedName>
    <definedName name="주택사업본부" localSheetId="3">#REF!</definedName>
    <definedName name="주택사업본부" localSheetId="4">#REF!</definedName>
    <definedName name="철구사업본부" localSheetId="3">#REF!</definedName>
    <definedName name="철구사업본부" localSheetId="4">#REF!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chenjie</author>
  </authors>
  <commentList>
    <comment ref="B7" authorId="0">
      <text>
        <r>
          <rPr>
            <sz val="9"/>
            <rFont val="宋体"/>
            <charset val="134"/>
          </rPr>
          <t xml:space="preserve">填写现金实物存放单位名称 </t>
        </r>
      </text>
    </comment>
    <comment ref="D7" authorId="0">
      <text>
        <r>
          <rPr>
            <sz val="9"/>
            <rFont val="宋体"/>
            <charset val="134"/>
          </rPr>
          <t xml:space="preserve">填写原币金额 </t>
        </r>
      </text>
    </comment>
    <comment ref="E7" authorId="0">
      <text>
        <r>
          <rPr>
            <sz val="9"/>
            <rFont val="宋体"/>
            <charset val="134"/>
          </rPr>
          <t>评估基准日汇率为中间价</t>
        </r>
      </text>
    </comment>
  </commentList>
</comments>
</file>

<file path=xl/comments10.xml><?xml version="1.0" encoding="utf-8"?>
<comments xmlns="http://schemas.openxmlformats.org/spreadsheetml/2006/main">
  <authors>
    <author>chenjie</author>
  </authors>
  <commentList>
    <comment ref="E7" authorId="0">
      <text>
        <r>
          <rPr>
            <sz val="9"/>
            <rFont val="宋体"/>
            <charset val="134"/>
          </rPr>
          <t>填写形式：2017.12.21—2017.12.31</t>
        </r>
      </text>
    </comment>
  </commentList>
</comments>
</file>

<file path=xl/comments11.xml><?xml version="1.0" encoding="utf-8"?>
<comments xmlns="http://schemas.openxmlformats.org/spreadsheetml/2006/main">
  <authors>
    <author>chenjie</author>
  </authors>
  <commentList>
    <comment ref="D7" authorId="0">
      <text>
        <r>
          <rPr>
            <sz val="9"/>
            <rFont val="宋体"/>
            <charset val="134"/>
          </rPr>
          <t>指股利发生的期间，如2017年应收2016年的股利，则该栏填写“2016年”</t>
        </r>
      </text>
    </comment>
  </commentList>
</comments>
</file>

<file path=xl/comments12.xml><?xml version="1.0" encoding="utf-8"?>
<comments xmlns="http://schemas.openxmlformats.org/spreadsheetml/2006/main">
  <authors>
    <author>chenjie</author>
  </authors>
  <commentList>
    <comment ref="R8" authorId="0">
      <text>
        <r>
          <rPr>
            <sz val="9"/>
            <rFont val="宋体"/>
            <charset val="134"/>
          </rPr>
          <t>注1</t>
        </r>
      </text>
    </comment>
  </commentList>
</comments>
</file>

<file path=xl/comments13.xml><?xml version="1.0" encoding="utf-8"?>
<comments xmlns="http://schemas.openxmlformats.org/spreadsheetml/2006/main">
  <authors>
    <author>chenjie</author>
  </authors>
  <commentList>
    <comment ref="B7" authorId="0">
      <text>
        <r>
          <rPr>
            <sz val="9"/>
            <rFont val="宋体"/>
            <charset val="134"/>
          </rPr>
          <t>根据具体资产内容填写</t>
        </r>
      </text>
    </comment>
    <comment ref="K7" authorId="0">
      <text>
        <r>
          <rPr>
            <sz val="9"/>
            <rFont val="宋体"/>
            <charset val="134"/>
          </rPr>
          <t>因特殊原因转入的资产，应在备注栏简要说明原因，有可能发生损失的项目，应提供相关文件资料</t>
        </r>
      </text>
    </comment>
  </commentList>
</comments>
</file>

<file path=xl/comments14.xml><?xml version="1.0" encoding="utf-8"?>
<comments xmlns="http://schemas.openxmlformats.org/spreadsheetml/2006/main">
  <authors>
    <author>chenjie</author>
  </authors>
  <commentList>
    <comment ref="G7" authorId="0">
      <text>
        <r>
          <rPr>
            <sz val="9"/>
            <rFont val="宋体"/>
            <charset val="134"/>
          </rPr>
          <t>基准日收盘价</t>
        </r>
      </text>
    </comment>
  </commentList>
</comments>
</file>

<file path=xl/comments15.xml><?xml version="1.0" encoding="utf-8"?>
<comments xmlns="http://schemas.openxmlformats.org/spreadsheetml/2006/main">
  <authors>
    <author>chenjie</author>
  </authors>
  <commentList>
    <comment ref="B7" authorId="0">
      <text>
        <r>
          <rPr>
            <sz val="9"/>
            <rFont val="宋体"/>
            <charset val="134"/>
          </rPr>
          <t>请填写单位全称</t>
        </r>
      </text>
    </comment>
    <comment ref="D7" authorId="0">
      <text>
        <r>
          <rPr>
            <sz val="9"/>
            <rFont val="宋体"/>
            <charset val="134"/>
          </rPr>
          <t>请填写最后一笔借方发生日期；
日期填写形式：2017-12-12</t>
        </r>
      </text>
    </comment>
  </commentList>
</comments>
</file>

<file path=xl/comments16.xml><?xml version="1.0" encoding="utf-8"?>
<comments xmlns="http://schemas.openxmlformats.org/spreadsheetml/2006/main">
  <authors>
    <author>chenjie</author>
    <author>超级管理员</author>
  </authors>
  <commentList>
    <comment ref="B9" authorId="0">
      <text>
        <r>
          <rPr>
            <sz val="9"/>
            <rFont val="宋体"/>
            <charset val="134"/>
          </rPr>
          <t>填写房产证编号,无证不填</t>
        </r>
      </text>
    </comment>
    <comment ref="D9" authorId="1">
      <text>
        <r>
          <rPr>
            <sz val="9"/>
            <rFont val="宋体"/>
            <charset val="134"/>
          </rPr>
          <t>外购、自建、自用转入、存货转入等</t>
        </r>
      </text>
    </comment>
    <comment ref="G9" authorId="0">
      <text>
        <r>
          <rPr>
            <sz val="9"/>
            <rFont val="宋体"/>
            <charset val="134"/>
          </rPr>
          <t>如：“砖混、钢混、框架、砖木、简易”等</t>
        </r>
      </text>
    </comment>
    <comment ref="R9" authorId="0">
      <text>
        <r>
          <rPr>
            <sz val="9"/>
            <rFont val="宋体"/>
            <charset val="134"/>
          </rPr>
          <t>指竣工日期</t>
        </r>
      </text>
    </comment>
    <comment ref="S9" authorId="0">
      <text>
        <r>
          <rPr>
            <sz val="9"/>
            <rFont val="宋体"/>
            <charset val="134"/>
          </rPr>
          <t>平米</t>
        </r>
      </text>
    </comment>
    <comment ref="AE9" authorId="0">
      <text>
        <r>
          <rPr>
            <sz val="9"/>
            <rFont val="宋体"/>
            <charset val="134"/>
          </rPr>
          <t>备注中须说明的事项：(1)对因改扩建已改变了原有建筑面积的；(2)在增加面积的同时，其相应价值未入账的，注明未入账部分的建筑面积；(3)盘盈资产及非正常状态下的房屋，如：“危房、已拆除、待报废”等；(4)房屋管理部门确定为“违章建筑”的。</t>
        </r>
      </text>
    </comment>
  </commentList>
</comments>
</file>

<file path=xl/comments17.xml><?xml version="1.0" encoding="utf-8"?>
<comments xmlns="http://schemas.openxmlformats.org/spreadsheetml/2006/main">
  <authors>
    <author>chenjie</author>
    <author>超级管理员</author>
  </authors>
  <commentList>
    <comment ref="B9" authorId="0">
      <text>
        <r>
          <rPr>
            <sz val="9"/>
            <rFont val="宋体"/>
            <charset val="134"/>
          </rPr>
          <t>填写房产证编号,无证不填</t>
        </r>
      </text>
    </comment>
    <comment ref="D9" authorId="1">
      <text>
        <r>
          <rPr>
            <sz val="9"/>
            <rFont val="宋体"/>
            <charset val="134"/>
          </rPr>
          <t>外购、自建、自用转入、存货转入等</t>
        </r>
      </text>
    </comment>
    <comment ref="G9" authorId="0">
      <text>
        <r>
          <rPr>
            <sz val="9"/>
            <rFont val="宋体"/>
            <charset val="134"/>
          </rPr>
          <t>如：“砖混、钢混、框架、砖木、简易”等</t>
        </r>
      </text>
    </comment>
    <comment ref="R9" authorId="0">
      <text>
        <r>
          <rPr>
            <sz val="9"/>
            <rFont val="宋体"/>
            <charset val="134"/>
          </rPr>
          <t>指竣工日期</t>
        </r>
      </text>
    </comment>
    <comment ref="S9" authorId="0">
      <text>
        <r>
          <rPr>
            <sz val="9"/>
            <rFont val="宋体"/>
            <charset val="134"/>
          </rPr>
          <t>平米</t>
        </r>
      </text>
    </comment>
    <comment ref="AB9" authorId="0">
      <text>
        <r>
          <rPr>
            <sz val="9"/>
            <rFont val="宋体"/>
            <charset val="134"/>
          </rPr>
          <t>备注中须说明的事项：(1)对因改扩建已改变了原有建筑面积的；(2)在增加面积的同时，其相应价值未入账的，注明未入账部分的建筑面积；(3)盘盈资产及非正常状态下的房屋，如：“危房、已拆除、待报废”等；(4)房屋管理部门确定为“违章建筑”的。</t>
        </r>
      </text>
    </comment>
  </commentList>
</comments>
</file>

<file path=xl/comments18.xml><?xml version="1.0" encoding="utf-8"?>
<comments xmlns="http://schemas.openxmlformats.org/spreadsheetml/2006/main">
  <authors>
    <author>chenjie</author>
  </authors>
  <commentList>
    <comment ref="B8" authorId="0">
      <text>
        <r>
          <rPr>
            <sz val="9"/>
            <rFont val="宋体"/>
            <charset val="134"/>
          </rPr>
          <t>土地使用权证书的编号</t>
        </r>
      </text>
    </comment>
    <comment ref="E8" authorId="0">
      <text>
        <r>
          <rPr>
            <sz val="9"/>
            <rFont val="宋体"/>
            <charset val="134"/>
          </rPr>
          <t>请按土地使用证证载位置填写</t>
        </r>
      </text>
    </comment>
  </commentList>
</comments>
</file>

<file path=xl/comments19.xml><?xml version="1.0" encoding="utf-8"?>
<comments xmlns="http://schemas.openxmlformats.org/spreadsheetml/2006/main">
  <authors>
    <author>chenjie</author>
    <author>超级管理员</author>
  </authors>
  <commentList>
    <comment ref="B8" authorId="0">
      <text>
        <r>
          <rPr>
            <sz val="9"/>
            <rFont val="宋体"/>
            <charset val="134"/>
          </rPr>
          <t>土地使用权证书的编号</t>
        </r>
      </text>
    </comment>
    <comment ref="E8" authorId="0">
      <text>
        <r>
          <rPr>
            <sz val="9"/>
            <rFont val="宋体"/>
            <charset val="134"/>
          </rPr>
          <t>请按土地使用证证载位置填写</t>
        </r>
      </text>
    </comment>
    <comment ref="L8" authorId="1">
      <text>
        <r>
          <rPr>
            <sz val="9"/>
            <rFont val="宋体"/>
            <charset val="134"/>
          </rPr>
          <t>转入日公允价值</t>
        </r>
      </text>
    </comment>
  </commentList>
</comments>
</file>

<file path=xl/comments2.xml><?xml version="1.0" encoding="utf-8"?>
<comments xmlns="http://schemas.openxmlformats.org/spreadsheetml/2006/main">
  <authors>
    <author>超级管理员</author>
  </authors>
  <commentList>
    <comment ref="B7" authorId="0">
      <text>
        <r>
          <rPr>
            <b/>
            <sz val="9"/>
            <rFont val="宋体"/>
            <charset val="134"/>
          </rPr>
          <t>请填写开户银行全称</t>
        </r>
        <r>
          <rPr>
            <sz val="9"/>
            <rFont val="宋体"/>
            <charset val="134"/>
          </rPr>
          <t xml:space="preserve">
</t>
        </r>
      </text>
    </comment>
  </commentList>
</comments>
</file>

<file path=xl/comments20.xml><?xml version="1.0" encoding="utf-8"?>
<comments xmlns="http://schemas.openxmlformats.org/spreadsheetml/2006/main">
  <authors>
    <author>chenjie</author>
  </authors>
  <commentList>
    <comment ref="B8" authorId="0">
      <text>
        <r>
          <rPr>
            <sz val="9"/>
            <rFont val="宋体"/>
            <charset val="134"/>
          </rPr>
          <t>请填写房产证编号,无证不填</t>
        </r>
      </text>
    </comment>
    <comment ref="F8" authorId="0">
      <text>
        <r>
          <rPr>
            <sz val="9"/>
            <rFont val="宋体"/>
            <charset val="134"/>
          </rPr>
          <t>如：“砖混、钢混、框架、砖木、简易”等。</t>
        </r>
      </text>
    </comment>
    <comment ref="Q8" authorId="0">
      <text>
        <r>
          <rPr>
            <sz val="9"/>
            <rFont val="宋体"/>
            <charset val="134"/>
          </rPr>
          <t>指竣工日期</t>
        </r>
      </text>
    </comment>
    <comment ref="R8" authorId="0">
      <text>
        <r>
          <rPr>
            <sz val="9"/>
            <rFont val="宋体"/>
            <charset val="134"/>
          </rPr>
          <t>平米</t>
        </r>
      </text>
    </comment>
    <comment ref="AB8" authorId="0">
      <text>
        <r>
          <rPr>
            <sz val="9"/>
            <rFont val="宋体"/>
            <charset val="134"/>
          </rPr>
          <t>备注中须说明的事项：(1)对因改扩建已改变了原有建筑面积的；(2)在增加面积的同时，其相应价值未入账的，注明未入账部分的建筑面积；(3)盘盈资产及非正常状态下的房屋，如：“危房、已拆除、待报废”等；(4)房屋管理部门确定为“违章建筑”的。</t>
        </r>
      </text>
    </comment>
    <comment ref="Q9" authorId="0">
      <text>
        <r>
          <rPr>
            <sz val="9"/>
            <rFont val="宋体"/>
            <charset val="134"/>
          </rPr>
          <t>指竣工日期</t>
        </r>
      </text>
    </comment>
    <comment ref="R9" authorId="0">
      <text>
        <r>
          <rPr>
            <sz val="9"/>
            <rFont val="宋体"/>
            <charset val="134"/>
          </rPr>
          <t>平米</t>
        </r>
      </text>
    </comment>
  </commentList>
</comments>
</file>

<file path=xl/comments21.xml><?xml version="1.0" encoding="utf-8"?>
<comments xmlns="http://schemas.openxmlformats.org/spreadsheetml/2006/main">
  <authors>
    <author>chenjie</author>
  </authors>
  <commentList>
    <comment ref="B8" authorId="0">
      <text>
        <r>
          <rPr>
            <sz val="9"/>
            <rFont val="宋体"/>
            <charset val="134"/>
          </rPr>
          <t>请填写房产证编号,无证不填</t>
        </r>
      </text>
    </comment>
    <comment ref="F8" authorId="0">
      <text>
        <r>
          <rPr>
            <sz val="9"/>
            <rFont val="宋体"/>
            <charset val="134"/>
          </rPr>
          <t>如：“砖混、钢混、框架、砖木、简易”等。</t>
        </r>
      </text>
    </comment>
    <comment ref="Q8" authorId="0">
      <text>
        <r>
          <rPr>
            <sz val="9"/>
            <rFont val="宋体"/>
            <charset val="134"/>
          </rPr>
          <t>指竣工日期</t>
        </r>
      </text>
    </comment>
    <comment ref="R8" authorId="0">
      <text>
        <r>
          <rPr>
            <sz val="9"/>
            <rFont val="宋体"/>
            <charset val="134"/>
          </rPr>
          <t>平米</t>
        </r>
      </text>
    </comment>
    <comment ref="AB8" authorId="0">
      <text>
        <r>
          <rPr>
            <sz val="9"/>
            <rFont val="宋体"/>
            <charset val="134"/>
          </rPr>
          <t>备注中须说明的事项：(1)对因改扩建已改变了原有建筑面积的；(2)在增加面积的同时，其相应价值未入账的，注明未入账部分的建筑面积；(3)盘盈资产及非正常状态下的房屋，如：“危房、已拆除、待报废”等；(4)房屋管理部门确定为“违章建筑”的。</t>
        </r>
      </text>
    </comment>
    <comment ref="Q9" authorId="0">
      <text>
        <r>
          <rPr>
            <sz val="9"/>
            <rFont val="宋体"/>
            <charset val="134"/>
          </rPr>
          <t>指竣工日期</t>
        </r>
      </text>
    </comment>
    <comment ref="R9" authorId="0">
      <text>
        <r>
          <rPr>
            <sz val="9"/>
            <rFont val="宋体"/>
            <charset val="134"/>
          </rPr>
          <t>平米</t>
        </r>
      </text>
    </comment>
  </commentList>
</comments>
</file>

<file path=xl/comments22.xml><?xml version="1.0" encoding="utf-8"?>
<comments xmlns="http://schemas.openxmlformats.org/spreadsheetml/2006/main">
  <authors>
    <author>chenjie</author>
  </authors>
  <commentList>
    <comment ref="B8" authorId="0">
      <text>
        <r>
          <rPr>
            <sz val="9"/>
            <rFont val="宋体"/>
            <charset val="134"/>
          </rPr>
          <t>请填写房产证编号,无证不填</t>
        </r>
      </text>
    </comment>
    <comment ref="F8" authorId="0">
      <text>
        <r>
          <rPr>
            <sz val="9"/>
            <rFont val="宋体"/>
            <charset val="134"/>
          </rPr>
          <t>如：“砖混、钢混、框架、砖木、简易”等。</t>
        </r>
      </text>
    </comment>
    <comment ref="Q8" authorId="0">
      <text>
        <r>
          <rPr>
            <sz val="9"/>
            <rFont val="宋体"/>
            <charset val="134"/>
          </rPr>
          <t>指竣工日期</t>
        </r>
      </text>
    </comment>
    <comment ref="R8" authorId="0">
      <text>
        <r>
          <rPr>
            <sz val="9"/>
            <rFont val="宋体"/>
            <charset val="134"/>
          </rPr>
          <t>平米</t>
        </r>
      </text>
    </comment>
    <comment ref="AB8" authorId="0">
      <text>
        <r>
          <rPr>
            <sz val="9"/>
            <rFont val="宋体"/>
            <charset val="134"/>
          </rPr>
          <t>备注中须说明的事项：(1)对因改扩建已改变了原有建筑面积的；(2)在增加面积的同时，其相应价值未入账的，注明未入账部分的建筑面积；(3)盘盈资产及非正常状态下的房屋，如：“危房、已拆除、待报废”等；(4)房屋管理部门确定为“违章建筑”的。</t>
        </r>
      </text>
    </comment>
    <comment ref="Q9" authorId="0">
      <text>
        <r>
          <rPr>
            <sz val="9"/>
            <rFont val="宋体"/>
            <charset val="134"/>
          </rPr>
          <t>指竣工日期</t>
        </r>
      </text>
    </comment>
    <comment ref="R9" authorId="0">
      <text>
        <r>
          <rPr>
            <sz val="9"/>
            <rFont val="宋体"/>
            <charset val="134"/>
          </rPr>
          <t>平米</t>
        </r>
      </text>
    </comment>
  </commentList>
</comments>
</file>

<file path=xl/comments23.xml><?xml version="1.0" encoding="utf-8"?>
<comments xmlns="http://schemas.openxmlformats.org/spreadsheetml/2006/main">
  <authors>
    <author>chenjie</author>
  </authors>
  <commentList>
    <comment ref="C8" authorId="0">
      <text>
        <r>
          <rPr>
            <sz val="9"/>
            <rFont val="宋体"/>
            <charset val="134"/>
          </rPr>
          <t>如“砖、钢筋砼、钢结构、砖铁栏杆、砼面、沥青面、砖面”等</t>
        </r>
      </text>
    </comment>
    <comment ref="E8" authorId="0">
      <text>
        <r>
          <rPr>
            <sz val="9"/>
            <rFont val="宋体"/>
            <charset val="134"/>
          </rPr>
          <t>指竣工日期</t>
        </r>
      </text>
    </comment>
    <comment ref="I8" authorId="0">
      <text>
        <r>
          <rPr>
            <sz val="9"/>
            <rFont val="宋体"/>
            <charset val="134"/>
          </rPr>
          <t>座、口（井）、米、个等</t>
        </r>
      </text>
    </comment>
    <comment ref="J8" authorId="0">
      <text>
        <r>
          <rPr>
            <sz val="9"/>
            <rFont val="宋体"/>
            <charset val="134"/>
          </rPr>
          <t>长度、宽度和建筑面积应按图纸准确填写</t>
        </r>
      </text>
    </comment>
    <comment ref="T8" authorId="0">
      <text>
        <r>
          <rPr>
            <sz val="9"/>
            <rFont val="宋体"/>
            <charset val="134"/>
          </rPr>
          <t>备注中须说明的事项：(1)对因改扩建已改变了原有建筑面积的；(2)改扩建增加的相应价值未入账的，注明未入账部分的建筑面积。(3)盘盈资产及非正常状态下的资产，如：“已拆除、待报废”等。</t>
        </r>
      </text>
    </comment>
  </commentList>
</comments>
</file>

<file path=xl/comments24.xml><?xml version="1.0" encoding="utf-8"?>
<comments xmlns="http://schemas.openxmlformats.org/spreadsheetml/2006/main">
  <authors>
    <author>chenjie</author>
  </authors>
  <commentList>
    <comment ref="H8" authorId="0">
      <text>
        <r>
          <rPr>
            <sz val="9"/>
            <rFont val="宋体"/>
            <charset val="134"/>
          </rPr>
          <t>如”砖、砼、钢管、砼管”等</t>
        </r>
      </text>
    </comment>
    <comment ref="J8" authorId="0">
      <text>
        <r>
          <rPr>
            <sz val="9"/>
            <rFont val="宋体"/>
            <charset val="134"/>
          </rPr>
          <t>指竣工日期</t>
        </r>
      </text>
    </comment>
    <comment ref="S8" authorId="0">
      <text>
        <r>
          <rPr>
            <sz val="9"/>
            <rFont val="宋体"/>
            <charset val="134"/>
          </rPr>
          <t>备注中须说明的事项：(1)对因改扩建已改变了原有建筑面积的；(2)改扩建增加的相应价值未入账的，注明未入账部分的建筑面积。(3)盘盈资产及非正常状态下的资产，如：“已拆除、待报废”等。</t>
        </r>
      </text>
    </comment>
  </commentList>
</comments>
</file>

<file path=xl/comments25.xml><?xml version="1.0" encoding="utf-8"?>
<comments xmlns="http://schemas.openxmlformats.org/spreadsheetml/2006/main">
  <authors>
    <author>sucheng</author>
    <author>chenjie</author>
  </authors>
  <commentList>
    <comment ref="B8" authorId="0">
      <text>
        <r>
          <rPr>
            <sz val="9"/>
            <rFont val="宋体"/>
            <charset val="134"/>
          </rPr>
          <t>企业资产管理所使用的编号</t>
        </r>
      </text>
    </comment>
    <comment ref="D8" authorId="1">
      <text>
        <r>
          <rPr>
            <sz val="9"/>
            <rFont val="宋体"/>
            <charset val="134"/>
          </rPr>
          <t>请按设备铭牌填写，非标设备请填写主要参数</t>
        </r>
      </text>
    </comment>
    <comment ref="F8" authorId="1">
      <text>
        <r>
          <rPr>
            <sz val="9"/>
            <rFont val="宋体"/>
            <charset val="134"/>
          </rPr>
          <t>请按设备铭牌填写，不得以地名或经销商名称替代</t>
        </r>
      </text>
    </comment>
    <comment ref="Q8" authorId="1">
      <text>
        <r>
          <rPr>
            <sz val="9"/>
            <rFont val="宋体"/>
            <charset val="134"/>
          </rPr>
          <t>应注明的事项：(1)盘盈(2)非正常资产，如“停用、不需用、待报废、淘汰、盘亏”等(3)仪器仪表、电梯、锅炉、压力容器等规定由有关部门定期鉴定的设备应注明“达标”或“未达标”(4)其他</t>
        </r>
      </text>
    </comment>
    <comment ref="D9" authorId="1">
      <text>
        <r>
          <rPr>
            <sz val="9"/>
            <rFont val="宋体"/>
            <charset val="134"/>
          </rPr>
          <t>请按设备铭牌填写，非标设备请填写主要参数</t>
        </r>
      </text>
    </comment>
  </commentList>
</comments>
</file>

<file path=xl/comments26.xml><?xml version="1.0" encoding="utf-8"?>
<comments xmlns="http://schemas.openxmlformats.org/spreadsheetml/2006/main">
  <authors>
    <author>超级管理员</author>
    <author>chenjie</author>
  </authors>
  <commentList>
    <comment ref="D8" authorId="0">
      <text>
        <r>
          <rPr>
            <sz val="9"/>
            <rFont val="宋体"/>
            <charset val="134"/>
          </rPr>
          <t>请按照车辆行驶证证载规格型号填写</t>
        </r>
      </text>
    </comment>
    <comment ref="F8" authorId="1">
      <text>
        <r>
          <rPr>
            <sz val="9"/>
            <rFont val="宋体"/>
            <charset val="134"/>
          </rPr>
          <t>请填写生产厂家，不得以地名或经销商名称替代</t>
        </r>
      </text>
    </comment>
    <comment ref="J8" authorId="1">
      <text>
        <r>
          <rPr>
            <sz val="9"/>
            <rFont val="宋体"/>
            <charset val="134"/>
          </rPr>
          <t>指设备投入使用的日期，二手设备需填写初始启用日期</t>
        </r>
      </text>
    </comment>
  </commentList>
</comments>
</file>

<file path=xl/comments27.xml><?xml version="1.0" encoding="utf-8"?>
<comments xmlns="http://schemas.openxmlformats.org/spreadsheetml/2006/main">
  <authors>
    <author>sucheng</author>
    <author>chenjie</author>
  </authors>
  <commentList>
    <comment ref="B8" authorId="0">
      <text>
        <r>
          <rPr>
            <sz val="9"/>
            <rFont val="宋体"/>
            <charset val="134"/>
          </rPr>
          <t>企业资产管理所使用的编号</t>
        </r>
      </text>
    </comment>
    <comment ref="D8" authorId="1">
      <text>
        <r>
          <rPr>
            <sz val="9"/>
            <rFont val="宋体"/>
            <charset val="134"/>
          </rPr>
          <t>请按设备铭牌填写，非标设备请填写主要参数</t>
        </r>
      </text>
    </comment>
    <comment ref="E8" authorId="1">
      <text>
        <r>
          <rPr>
            <sz val="9"/>
            <rFont val="宋体"/>
            <charset val="134"/>
          </rPr>
          <t>请按设备铭牌填写，不得以地名或经销商名称替代</t>
        </r>
      </text>
    </comment>
    <comment ref="R8" authorId="1">
      <text>
        <r>
          <rPr>
            <sz val="9"/>
            <rFont val="宋体"/>
            <charset val="134"/>
          </rPr>
          <t>对停用、不需用、待报废、淘汰、盘亏、盘盈等电子设备应在备注栏标明</t>
        </r>
      </text>
    </comment>
  </commentList>
</comments>
</file>

<file path=xl/comments28.xml><?xml version="1.0" encoding="utf-8"?>
<comments xmlns="http://schemas.openxmlformats.org/spreadsheetml/2006/main">
  <authors>
    <author>chenjie</author>
  </authors>
  <commentList>
    <comment ref="E7" authorId="0">
      <text>
        <r>
          <rPr>
            <sz val="9"/>
            <rFont val="宋体"/>
            <charset val="134"/>
          </rPr>
          <t>发生日期为转入时间</t>
        </r>
      </text>
    </comment>
    <comment ref="K7" authorId="0">
      <text>
        <r>
          <rPr>
            <b/>
            <sz val="9"/>
            <rFont val="宋体"/>
            <charset val="134"/>
          </rPr>
          <t>chenjie:</t>
        </r>
        <r>
          <rPr>
            <sz val="9"/>
            <rFont val="宋体"/>
            <charset val="134"/>
          </rPr>
          <t xml:space="preserve">
简要注明基准日资产清理状况（如“已清理完毕”、“清理净损失”、“清理收入”等</t>
        </r>
      </text>
    </comment>
  </commentList>
</comments>
</file>

<file path=xl/comments29.xml><?xml version="1.0" encoding="utf-8"?>
<comments xmlns="http://schemas.openxmlformats.org/spreadsheetml/2006/main">
  <authors>
    <author>chenjie</author>
  </authors>
  <commentList>
    <comment ref="I7" authorId="0">
      <text>
        <r>
          <rPr>
            <sz val="9"/>
            <rFont val="宋体"/>
            <charset val="134"/>
          </rPr>
          <t>指财务实际付款与合同总价款之比</t>
        </r>
      </text>
    </comment>
    <comment ref="O7" authorId="0">
      <text>
        <r>
          <rPr>
            <sz val="9"/>
            <rFont val="宋体"/>
            <charset val="134"/>
          </rPr>
          <t>处于非正常状态的在建工程项目应在备注栏标注在建工程的施工状况</t>
        </r>
      </text>
    </comment>
  </commentList>
</comments>
</file>

<file path=xl/comments3.xml><?xml version="1.0" encoding="utf-8"?>
<comments xmlns="http://schemas.openxmlformats.org/spreadsheetml/2006/main">
  <authors>
    <author>chenjie</author>
  </authors>
  <commentList>
    <comment ref="D7" authorId="0">
      <text>
        <r>
          <rPr>
            <sz val="9"/>
            <rFont val="宋体"/>
            <charset val="134"/>
          </rPr>
          <t>购买日</t>
        </r>
      </text>
    </comment>
  </commentList>
</comments>
</file>

<file path=xl/comments30.xml><?xml version="1.0" encoding="utf-8"?>
<comments xmlns="http://schemas.openxmlformats.org/spreadsheetml/2006/main">
  <authors>
    <author>chenjie</author>
  </authors>
  <commentList>
    <comment ref="H8" authorId="0">
      <text>
        <r>
          <rPr>
            <sz val="9"/>
            <rFont val="宋体"/>
            <charset val="134"/>
          </rPr>
          <t>指财务实际付款与合同总价款之比</t>
        </r>
      </text>
    </comment>
    <comment ref="W8" authorId="0">
      <text>
        <r>
          <rPr>
            <sz val="9"/>
            <rFont val="宋体"/>
            <charset val="134"/>
          </rPr>
          <t>处于非正常状态的在建工程项目应在备注栏标注在建工程的施工状况</t>
        </r>
      </text>
    </comment>
  </commentList>
</comments>
</file>

<file path=xl/comments31.xml><?xml version="1.0" encoding="utf-8"?>
<comments xmlns="http://schemas.openxmlformats.org/spreadsheetml/2006/main">
  <authors>
    <author>chenjie</author>
  </authors>
  <commentList>
    <comment ref="E7" authorId="0">
      <text>
        <r>
          <rPr>
            <sz val="9"/>
            <rFont val="宋体"/>
            <charset val="134"/>
          </rPr>
          <t>指财务实际付款与合同总价款之比</t>
        </r>
      </text>
    </comment>
  </commentList>
</comments>
</file>

<file path=xl/comments32.xml><?xml version="1.0" encoding="utf-8"?>
<comments xmlns="http://schemas.openxmlformats.org/spreadsheetml/2006/main">
  <authors>
    <author>chenjie</author>
  </authors>
  <commentList>
    <comment ref="G7" authorId="0">
      <text>
        <r>
          <rPr>
            <sz val="9"/>
            <rFont val="宋体"/>
            <charset val="134"/>
          </rPr>
          <t>指财务实际付款与合同总价款之比</t>
        </r>
      </text>
    </comment>
  </commentList>
</comments>
</file>

<file path=xl/comments33.xml><?xml version="1.0" encoding="utf-8"?>
<comments xmlns="http://schemas.openxmlformats.org/spreadsheetml/2006/main">
  <authors>
    <author>sucheng</author>
    <author>chenjie</author>
  </authors>
  <commentList>
    <comment ref="B8" authorId="0">
      <text>
        <r>
          <rPr>
            <sz val="9"/>
            <rFont val="宋体"/>
            <charset val="134"/>
          </rPr>
          <t>企业资产管理所使用的编号</t>
        </r>
      </text>
    </comment>
    <comment ref="D8" authorId="1">
      <text>
        <r>
          <rPr>
            <sz val="9"/>
            <rFont val="宋体"/>
            <charset val="134"/>
          </rPr>
          <t>请按设备铭牌填写，非标设备请填写主要参数</t>
        </r>
      </text>
    </comment>
    <comment ref="E8" authorId="1">
      <text>
        <r>
          <rPr>
            <sz val="9"/>
            <rFont val="宋体"/>
            <charset val="134"/>
          </rPr>
          <t>请按设备铭牌填写，不得以地名或经销商名称替代</t>
        </r>
      </text>
    </comment>
    <comment ref="I8" authorId="1">
      <text>
        <r>
          <rPr>
            <sz val="9"/>
            <rFont val="宋体"/>
            <charset val="134"/>
          </rPr>
          <t>指设备投入使用的日期，二手设备需填写初始启用日期</t>
        </r>
      </text>
    </comment>
    <comment ref="Q8" authorId="1">
      <text>
        <r>
          <rPr>
            <sz val="9"/>
            <rFont val="宋体"/>
            <charset val="134"/>
          </rPr>
          <t>应注明的事项：(1)盘盈(2)非正常资产，如“停用、不需用、待报废、淘汰、盘亏”等(3)仪器仪表、电梯、锅炉、压力容器等规定由有关部门定期鉴定的设备应注明“达标”或“未达标”(4)其他</t>
        </r>
      </text>
    </comment>
  </commentList>
</comments>
</file>

<file path=xl/comments34.xml><?xml version="1.0" encoding="utf-8"?>
<comments xmlns="http://schemas.openxmlformats.org/spreadsheetml/2006/main">
  <authors>
    <author>chenjie</author>
  </authors>
  <commentList>
    <comment ref="B7" authorId="0">
      <text>
        <r>
          <rPr>
            <sz val="9"/>
            <rFont val="宋体"/>
            <charset val="134"/>
          </rPr>
          <t>土地使用权证书的编号</t>
        </r>
      </text>
    </comment>
  </commentList>
</comments>
</file>

<file path=xl/comments35.xml><?xml version="1.0" encoding="utf-8"?>
<comments xmlns="http://schemas.openxmlformats.org/spreadsheetml/2006/main">
  <authors>
    <author>chenjie</author>
  </authors>
  <commentList>
    <comment ref="B7" authorId="0">
      <text>
        <r>
          <rPr>
            <sz val="9"/>
            <rFont val="宋体"/>
            <charset val="134"/>
          </rPr>
          <t>土地使用权证书的编号</t>
        </r>
      </text>
    </comment>
  </commentList>
</comments>
</file>

<file path=xl/comments36.xml><?xml version="1.0" encoding="utf-8"?>
<comments xmlns="http://schemas.openxmlformats.org/spreadsheetml/2006/main">
  <authors>
    <author>chenjie</author>
  </authors>
  <commentList>
    <comment ref="B7" authorId="0">
      <text>
        <r>
          <rPr>
            <sz val="9"/>
            <rFont val="宋体"/>
            <charset val="134"/>
          </rPr>
          <t>如：“</t>
        </r>
        <r>
          <rPr>
            <sz val="9"/>
            <rFont val="Times New Roman"/>
            <charset val="134"/>
          </rPr>
          <t>××</t>
        </r>
        <r>
          <rPr>
            <sz val="9"/>
            <rFont val="宋体"/>
            <charset val="134"/>
          </rPr>
          <t>专利权”、“</t>
        </r>
        <r>
          <rPr>
            <sz val="9"/>
            <rFont val="Times New Roman"/>
            <charset val="134"/>
          </rPr>
          <t>××</t>
        </r>
        <r>
          <rPr>
            <sz val="9"/>
            <rFont val="宋体"/>
            <charset val="134"/>
          </rPr>
          <t>软件”等</t>
        </r>
      </text>
    </comment>
  </commentList>
</comments>
</file>

<file path=xl/comments37.xml><?xml version="1.0" encoding="utf-8"?>
<comments xmlns="http://schemas.openxmlformats.org/spreadsheetml/2006/main">
  <authors>
    <author>chenjie</author>
  </authors>
  <commentList>
    <comment ref="I7" authorId="0">
      <text>
        <r>
          <rPr>
            <b/>
            <sz val="9"/>
            <rFont val="宋体"/>
            <charset val="134"/>
          </rPr>
          <t>chenjie:</t>
        </r>
        <r>
          <rPr>
            <sz val="9"/>
            <rFont val="宋体"/>
            <charset val="134"/>
          </rPr>
          <t xml:space="preserve">
金额较大的项目，在备注栏注明其内容或附说明该项资产的内容和价值构成的专项说明。</t>
        </r>
      </text>
    </comment>
  </commentList>
</comments>
</file>

<file path=xl/comments38.xml><?xml version="1.0" encoding="utf-8"?>
<comments xmlns="http://schemas.openxmlformats.org/spreadsheetml/2006/main">
  <authors>
    <author>chenjie</author>
    <author>超级管理员</author>
  </authors>
  <commentList>
    <comment ref="B7" authorId="0">
      <text>
        <r>
          <rPr>
            <sz val="9"/>
            <rFont val="宋体"/>
            <charset val="134"/>
          </rPr>
          <t>请填银行或机构全称</t>
        </r>
      </text>
    </comment>
    <comment ref="C7" authorId="0">
      <text>
        <r>
          <rPr>
            <sz val="9"/>
            <rFont val="宋体"/>
            <charset val="134"/>
          </rPr>
          <t>指借款合同规定的借款起始日，填列到日</t>
        </r>
      </text>
    </comment>
    <comment ref="D7" authorId="0">
      <text>
        <r>
          <rPr>
            <sz val="9"/>
            <rFont val="宋体"/>
            <charset val="134"/>
          </rPr>
          <t>指借款合同规定的借款到期日，填列到日</t>
        </r>
      </text>
    </comment>
    <comment ref="F7" authorId="1">
      <text>
        <r>
          <rPr>
            <sz val="9"/>
            <rFont val="宋体"/>
            <charset val="134"/>
          </rPr>
          <t>抵押、质押、保证</t>
        </r>
      </text>
    </comment>
  </commentList>
</comments>
</file>

<file path=xl/comments39.xml><?xml version="1.0" encoding="utf-8"?>
<comments xmlns="http://schemas.openxmlformats.org/spreadsheetml/2006/main">
  <authors>
    <author>chenjie</author>
  </authors>
  <commentList>
    <comment ref="I7"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4.xml><?xml version="1.0" encoding="utf-8"?>
<comments xmlns="http://schemas.openxmlformats.org/spreadsheetml/2006/main">
  <authors>
    <author>chenjie</author>
  </authors>
  <commentList>
    <comment ref="D7" authorId="0">
      <text>
        <r>
          <rPr>
            <b/>
            <sz val="9"/>
            <rFont val="宋体"/>
            <charset val="134"/>
          </rPr>
          <t>开放式、封闭式等</t>
        </r>
      </text>
    </comment>
    <comment ref="E7" authorId="0">
      <text>
        <r>
          <rPr>
            <sz val="9"/>
            <rFont val="宋体"/>
            <charset val="134"/>
          </rPr>
          <t>购买日</t>
        </r>
      </text>
    </comment>
  </commentList>
</comments>
</file>

<file path=xl/comments40.xml><?xml version="1.0" encoding="utf-8"?>
<comments xmlns="http://schemas.openxmlformats.org/spreadsheetml/2006/main">
  <authors>
    <author>chenjie</author>
  </authors>
  <commentList>
    <comment ref="D7" authorId="0">
      <text>
        <r>
          <rPr>
            <b/>
            <sz val="9"/>
            <rFont val="宋体"/>
            <charset val="134"/>
          </rPr>
          <t>开放式、封闭式等</t>
        </r>
      </text>
    </comment>
    <comment ref="E7" authorId="0">
      <text>
        <r>
          <rPr>
            <sz val="9"/>
            <rFont val="宋体"/>
            <charset val="134"/>
          </rPr>
          <t>购买日</t>
        </r>
      </text>
    </comment>
  </commentList>
</comments>
</file>

<file path=xl/comments41.xml><?xml version="1.0" encoding="utf-8"?>
<comments xmlns="http://schemas.openxmlformats.org/spreadsheetml/2006/main">
  <authors>
    <author>chenjie</author>
  </authors>
  <commentList>
    <comment ref="J7"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涉诉款项应在备注中标明；3）评估基准日后已付款的项目，应注明日期。如“2002年7月4日付款”；4）已到期尚未支付的，需简要说明原因。</t>
        </r>
      </text>
    </comment>
  </commentList>
</comments>
</file>

<file path=xl/comments42.xml><?xml version="1.0" encoding="utf-8"?>
<comments xmlns="http://schemas.openxmlformats.org/spreadsheetml/2006/main">
  <authors>
    <author>chenjie</author>
  </authors>
  <commentList>
    <comment ref="B7" authorId="0">
      <text>
        <r>
          <rPr>
            <sz val="9"/>
            <rFont val="宋体"/>
            <charset val="134"/>
          </rPr>
          <t>请填写全称</t>
        </r>
      </text>
    </comment>
    <comment ref="C7" authorId="0">
      <text>
        <r>
          <rPr>
            <sz val="9"/>
            <rFont val="宋体"/>
            <charset val="134"/>
          </rPr>
          <t>请填写最后一笔贷方发生日期；
日期填写形式：2017-12-12</t>
        </r>
      </text>
    </comment>
    <comment ref="C8" authorId="0">
      <text>
        <r>
          <rPr>
            <sz val="9"/>
            <rFont val="宋体"/>
            <charset val="134"/>
          </rPr>
          <t>请填写最后一笔贷方发生日期；
日期填写形式：2017-12-12</t>
        </r>
      </text>
    </comment>
    <comment ref="C9" authorId="0">
      <text>
        <r>
          <rPr>
            <sz val="9"/>
            <rFont val="宋体"/>
            <charset val="134"/>
          </rPr>
          <t>请填写最后一笔贷方发生日期；
日期填写形式：2017-12-12</t>
        </r>
      </text>
    </comment>
  </commentList>
</comments>
</file>

<file path=xl/comments43.xml><?xml version="1.0" encoding="utf-8"?>
<comments xmlns="http://schemas.openxmlformats.org/spreadsheetml/2006/main">
  <authors>
    <author>chenjie</author>
  </authors>
  <commentList>
    <comment ref="B7" authorId="0">
      <text>
        <r>
          <rPr>
            <sz val="9"/>
            <rFont val="宋体"/>
            <charset val="134"/>
          </rPr>
          <t>请填写全称</t>
        </r>
      </text>
    </comment>
    <comment ref="C7" authorId="0">
      <text>
        <r>
          <rPr>
            <sz val="9"/>
            <rFont val="宋体"/>
            <charset val="134"/>
          </rPr>
          <t>请填写最后一笔贷方发生日期；
日期填写形式：2017-12-12</t>
        </r>
      </text>
    </comment>
  </commentList>
</comments>
</file>

<file path=xl/comments44.xml><?xml version="1.0" encoding="utf-8"?>
<comments xmlns="http://schemas.openxmlformats.org/spreadsheetml/2006/main">
  <authors>
    <author>chenjie</author>
  </authors>
  <commentList>
    <comment ref="B7" authorId="0">
      <text>
        <r>
          <rPr>
            <sz val="9"/>
            <rFont val="宋体"/>
            <charset val="134"/>
          </rPr>
          <t>请填写全称</t>
        </r>
      </text>
    </comment>
    <comment ref="C7" authorId="0">
      <text>
        <r>
          <rPr>
            <sz val="9"/>
            <rFont val="宋体"/>
            <charset val="134"/>
          </rPr>
          <t>请填写最后一笔贷方发生日期；
日期填写形式：2017-12-12</t>
        </r>
      </text>
    </comment>
  </commentList>
</comments>
</file>

<file path=xl/comments45.xml><?xml version="1.0" encoding="utf-8"?>
<comments xmlns="http://schemas.openxmlformats.org/spreadsheetml/2006/main">
  <authors>
    <author>chenjie</author>
  </authors>
  <commentList>
    <comment ref="C7" authorId="0">
      <text>
        <r>
          <rPr>
            <sz val="9"/>
            <rFont val="宋体"/>
            <charset val="134"/>
          </rPr>
          <t>请填写最后一笔贷方发生日期；
日期填写形式：2017-12-12</t>
        </r>
      </text>
    </comment>
    <comment ref="H7" authorId="0">
      <text>
        <r>
          <rPr>
            <b/>
            <sz val="9"/>
            <rFont val="宋体"/>
            <charset val="134"/>
          </rPr>
          <t>chenjie:</t>
        </r>
        <r>
          <rPr>
            <sz val="9"/>
            <rFont val="宋体"/>
            <charset val="134"/>
          </rPr>
          <t xml:space="preserve">
备注中应注明计提依据（如：工效挂钩批准额度</t>
        </r>
        <r>
          <rPr>
            <sz val="9"/>
            <rFont val="Times New Roman"/>
            <charset val="134"/>
          </rPr>
          <t>×××</t>
        </r>
        <r>
          <rPr>
            <sz val="9"/>
            <rFont val="宋体"/>
            <charset val="134"/>
          </rPr>
          <t>万元／年）及基准日应付工资帐面余额的滚存期间。</t>
        </r>
      </text>
    </comment>
  </commentList>
</comments>
</file>

<file path=xl/comments46.xml><?xml version="1.0" encoding="utf-8"?>
<comments xmlns="http://schemas.openxmlformats.org/spreadsheetml/2006/main">
  <authors>
    <author>chenjie</author>
  </authors>
  <commentList>
    <comment ref="J7" authorId="0">
      <text>
        <r>
          <rPr>
            <b/>
            <sz val="9"/>
            <rFont val="宋体"/>
            <charset val="134"/>
          </rPr>
          <t>chenjie:</t>
        </r>
        <r>
          <rPr>
            <sz val="9"/>
            <rFont val="宋体"/>
            <charset val="134"/>
          </rPr>
          <t xml:space="preserve">
备注中应注明税款所属期间。</t>
        </r>
      </text>
    </comment>
    <comment ref="C8" authorId="0">
      <text>
        <r>
          <rPr>
            <sz val="9"/>
            <rFont val="宋体"/>
            <charset val="134"/>
          </rPr>
          <t>请填写最后一笔贷方发生日期；
日期填写形式：2017-12-12</t>
        </r>
      </text>
    </comment>
    <comment ref="C9" authorId="0">
      <text>
        <r>
          <rPr>
            <sz val="9"/>
            <rFont val="宋体"/>
            <charset val="134"/>
          </rPr>
          <t>请填写最后一笔贷方发生日期；
日期填写形式：2017-12-12</t>
        </r>
      </text>
    </comment>
  </commentList>
</comments>
</file>

<file path=xl/comments47.xml><?xml version="1.0" encoding="utf-8"?>
<comments xmlns="http://schemas.openxmlformats.org/spreadsheetml/2006/main">
  <authors>
    <author>chenjie</author>
  </authors>
  <commentList>
    <comment ref="B7" authorId="0">
      <text>
        <r>
          <rPr>
            <sz val="9"/>
            <rFont val="宋体"/>
            <charset val="134"/>
          </rPr>
          <t>请填写全称</t>
        </r>
      </text>
    </comment>
    <comment ref="C7" authorId="0">
      <text>
        <r>
          <rPr>
            <sz val="9"/>
            <rFont val="宋体"/>
            <charset val="134"/>
          </rPr>
          <t>请填写最后一笔贷方发生日期；
日期填写形式：2017-12-12</t>
        </r>
      </text>
    </comment>
    <comment ref="C8" authorId="0">
      <text>
        <r>
          <rPr>
            <sz val="9"/>
            <rFont val="宋体"/>
            <charset val="134"/>
          </rPr>
          <t>请填写最后一笔贷方发生日期；
日期填写形式：2017-12-12</t>
        </r>
      </text>
    </comment>
    <comment ref="C9" authorId="0">
      <text>
        <r>
          <rPr>
            <sz val="9"/>
            <rFont val="宋体"/>
            <charset val="134"/>
          </rPr>
          <t>请填写最后一笔贷方发生日期；
日期填写形式：2017-12-12</t>
        </r>
      </text>
    </comment>
    <comment ref="C10" authorId="0">
      <text>
        <r>
          <rPr>
            <sz val="9"/>
            <rFont val="宋体"/>
            <charset val="134"/>
          </rPr>
          <t>请填写最后一笔贷方发生日期；
日期填写形式：2017-12-12</t>
        </r>
      </text>
    </comment>
    <comment ref="C11" authorId="0">
      <text>
        <r>
          <rPr>
            <sz val="9"/>
            <rFont val="宋体"/>
            <charset val="134"/>
          </rPr>
          <t>请填写最后一笔贷方发生日期；
日期填写形式：2017-12-12</t>
        </r>
      </text>
    </comment>
  </commentList>
</comments>
</file>

<file path=xl/comments48.xml><?xml version="1.0" encoding="utf-8"?>
<comments xmlns="http://schemas.openxmlformats.org/spreadsheetml/2006/main">
  <authors>
    <author>chenjie</author>
  </authors>
  <commentList>
    <comment ref="C7" authorId="0">
      <text>
        <r>
          <rPr>
            <sz val="9"/>
            <rFont val="宋体"/>
            <charset val="134"/>
          </rPr>
          <t>请填写最后一笔贷方发生日期；
日期填写形式：2017-12-12</t>
        </r>
      </text>
    </comment>
    <comment ref="E7" authorId="0">
      <text>
        <r>
          <rPr>
            <sz val="9"/>
            <rFont val="宋体"/>
            <charset val="134"/>
          </rPr>
          <t>填写形式：2017.12.21—2017.12.31</t>
        </r>
      </text>
    </comment>
  </commentList>
</comments>
</file>

<file path=xl/comments49.xml><?xml version="1.0" encoding="utf-8"?>
<comments xmlns="http://schemas.openxmlformats.org/spreadsheetml/2006/main">
  <authors>
    <author>chenjie</author>
  </authors>
  <commentList>
    <comment ref="C7" authorId="0">
      <text>
        <r>
          <rPr>
            <sz val="9"/>
            <rFont val="宋体"/>
            <charset val="134"/>
          </rPr>
          <t>请填写最后一笔贷方发生日期；
日期填写形式：2017-12-12</t>
        </r>
      </text>
    </comment>
  </commentList>
</comments>
</file>

<file path=xl/comments5.xml><?xml version="1.0" encoding="utf-8"?>
<comments xmlns="http://schemas.openxmlformats.org/spreadsheetml/2006/main">
  <authors>
    <author>chenjie</author>
  </authors>
  <commentList>
    <comment ref="D7" authorId="0">
      <text>
        <r>
          <rPr>
            <b/>
            <sz val="9"/>
            <rFont val="宋体"/>
            <charset val="134"/>
          </rPr>
          <t>开放式、封闭式等</t>
        </r>
      </text>
    </comment>
    <comment ref="E7" authorId="0">
      <text>
        <r>
          <rPr>
            <sz val="9"/>
            <rFont val="宋体"/>
            <charset val="134"/>
          </rPr>
          <t>购买日</t>
        </r>
      </text>
    </comment>
  </commentList>
</comments>
</file>

<file path=xl/comments50.xml><?xml version="1.0" encoding="utf-8"?>
<comments xmlns="http://schemas.openxmlformats.org/spreadsheetml/2006/main">
  <authors>
    <author>chenjie</author>
  </authors>
  <commentList>
    <comment ref="C7" authorId="0">
      <text>
        <r>
          <rPr>
            <sz val="9"/>
            <rFont val="宋体"/>
            <charset val="134"/>
          </rPr>
          <t>请填写最后一笔贷方发生日期；
日期填写形式：2017-12-12</t>
        </r>
      </text>
    </comment>
  </commentList>
</comments>
</file>

<file path=xl/comments51.xml><?xml version="1.0" encoding="utf-8"?>
<comments xmlns="http://schemas.openxmlformats.org/spreadsheetml/2006/main">
  <authors>
    <author>chenjie</author>
  </authors>
  <commentList>
    <comment ref="B7" authorId="0">
      <text>
        <r>
          <rPr>
            <sz val="9"/>
            <rFont val="宋体"/>
            <charset val="134"/>
          </rPr>
          <t>参见长期借款</t>
        </r>
      </text>
    </comment>
    <comment ref="C7" authorId="0">
      <text>
        <r>
          <rPr>
            <sz val="9"/>
            <rFont val="宋体"/>
            <charset val="134"/>
          </rPr>
          <t>指借款合同规定的借款起始日，填列到日</t>
        </r>
      </text>
    </comment>
    <comment ref="D7" authorId="0">
      <text>
        <r>
          <rPr>
            <sz val="9"/>
            <rFont val="宋体"/>
            <charset val="134"/>
          </rPr>
          <t>指借款合同规定的借款到期日，填列到日</t>
        </r>
      </text>
    </comment>
  </commentList>
</comments>
</file>

<file path=xl/comments52.xml><?xml version="1.0" encoding="utf-8"?>
<comments xmlns="http://schemas.openxmlformats.org/spreadsheetml/2006/main">
  <authors>
    <author>chenjie</author>
  </authors>
  <commentList>
    <comment ref="B7" authorId="0">
      <text>
        <r>
          <rPr>
            <sz val="9"/>
            <rFont val="宋体"/>
            <charset val="134"/>
          </rPr>
          <t>请填写全称</t>
        </r>
      </text>
    </comment>
    <comment ref="C7" authorId="0">
      <text>
        <r>
          <rPr>
            <sz val="9"/>
            <rFont val="宋体"/>
            <charset val="134"/>
          </rPr>
          <t>请填写最后一笔贷方发生日期；
日期填写形式：2017-12-12</t>
        </r>
      </text>
    </comment>
  </commentList>
</comments>
</file>

<file path=xl/comments53.xml><?xml version="1.0" encoding="utf-8"?>
<comments xmlns="http://schemas.openxmlformats.org/spreadsheetml/2006/main">
  <authors>
    <author>chenjie</author>
    <author>超级管理员</author>
  </authors>
  <commentList>
    <comment ref="B7" authorId="0">
      <text>
        <r>
          <rPr>
            <sz val="9"/>
            <rFont val="宋体"/>
            <charset val="134"/>
          </rPr>
          <t>请填放款银行或机构全称</t>
        </r>
      </text>
    </comment>
    <comment ref="C7" authorId="0">
      <text>
        <r>
          <rPr>
            <sz val="9"/>
            <rFont val="宋体"/>
            <charset val="134"/>
          </rPr>
          <t>指借款合同规定的借款起始日，具体到日</t>
        </r>
      </text>
    </comment>
    <comment ref="D7" authorId="0">
      <text>
        <r>
          <rPr>
            <sz val="9"/>
            <rFont val="宋体"/>
            <charset val="134"/>
          </rPr>
          <t>指借款合同规定的到期日，具体到日</t>
        </r>
      </text>
    </comment>
    <comment ref="E7" authorId="0">
      <text>
        <r>
          <rPr>
            <sz val="9"/>
            <rFont val="宋体"/>
            <charset val="134"/>
          </rPr>
          <t>指借款合同规定的利率</t>
        </r>
      </text>
    </comment>
    <comment ref="F7" authorId="1">
      <text>
        <r>
          <rPr>
            <sz val="9"/>
            <rFont val="宋体"/>
            <charset val="134"/>
          </rPr>
          <t>抵押、质押、保证</t>
        </r>
      </text>
    </comment>
  </commentList>
</comments>
</file>

<file path=xl/comments54.xml><?xml version="1.0" encoding="utf-8"?>
<comments xmlns="http://schemas.openxmlformats.org/spreadsheetml/2006/main">
  <authors>
    <author>sucheng</author>
    <author>chenjie</author>
  </authors>
  <commentList>
    <comment ref="E7" authorId="0">
      <text>
        <r>
          <rPr>
            <b/>
            <sz val="9"/>
            <rFont val="宋体"/>
            <charset val="134"/>
          </rPr>
          <t>sucheng:</t>
        </r>
        <r>
          <rPr>
            <sz val="9"/>
            <rFont val="宋体"/>
            <charset val="134"/>
          </rPr>
          <t xml:space="preserve">
合同规定的，于基准日尚未支付的余额</t>
        </r>
      </text>
    </comment>
    <comment ref="B8" authorId="1">
      <text>
        <r>
          <rPr>
            <b/>
            <sz val="9"/>
            <rFont val="宋体"/>
            <charset val="134"/>
          </rPr>
          <t>chenjie:</t>
        </r>
        <r>
          <rPr>
            <sz val="9"/>
            <rFont val="宋体"/>
            <charset val="134"/>
          </rPr>
          <t xml:space="preserve">
填列债权单位全称</t>
        </r>
      </text>
    </comment>
    <comment ref="C8" authorId="1">
      <text>
        <r>
          <rPr>
            <b/>
            <sz val="9"/>
            <rFont val="宋体"/>
            <charset val="134"/>
          </rPr>
          <t>chenjie:</t>
        </r>
        <r>
          <rPr>
            <sz val="9"/>
            <rFont val="宋体"/>
            <charset val="134"/>
          </rPr>
          <t xml:space="preserve">
按合同协议确定的开始计算应付款的日期，填列到日。</t>
        </r>
      </text>
    </comment>
    <comment ref="D8" authorId="1">
      <text>
        <r>
          <rPr>
            <b/>
            <sz val="9"/>
            <rFont val="宋体"/>
            <charset val="134"/>
          </rPr>
          <t>chenjie:</t>
        </r>
        <r>
          <rPr>
            <sz val="9"/>
            <rFont val="宋体"/>
            <charset val="134"/>
          </rPr>
          <t xml:space="preserve">
指应付款内容，如“引进</t>
        </r>
        <r>
          <rPr>
            <sz val="9"/>
            <rFont val="Times New Roman"/>
            <charset val="134"/>
          </rPr>
          <t>××</t>
        </r>
        <r>
          <rPr>
            <sz val="9"/>
            <rFont val="宋体"/>
            <charset val="134"/>
          </rPr>
          <t>设备款或融资租赁</t>
        </r>
        <r>
          <rPr>
            <sz val="9"/>
            <rFont val="Times New Roman"/>
            <charset val="134"/>
          </rPr>
          <t>××</t>
        </r>
        <r>
          <rPr>
            <sz val="9"/>
            <rFont val="宋体"/>
            <charset val="134"/>
          </rPr>
          <t>设备款”等；</t>
        </r>
      </text>
    </comment>
    <comment ref="M8" authorId="1">
      <text>
        <r>
          <rPr>
            <b/>
            <sz val="9"/>
            <rFont val="宋体"/>
            <charset val="134"/>
          </rPr>
          <t>chenjie:</t>
        </r>
        <r>
          <rPr>
            <sz val="9"/>
            <rFont val="宋体"/>
            <charset val="134"/>
          </rPr>
          <t xml:space="preserve">
请注明帐面初始额的构成。</t>
        </r>
      </text>
    </comment>
  </commentList>
</comments>
</file>

<file path=xl/comments55.xml><?xml version="1.0" encoding="utf-8"?>
<comments xmlns="http://schemas.openxmlformats.org/spreadsheetml/2006/main">
  <authors>
    <author>sucheng</author>
    <author>chenjie</author>
  </authors>
  <commentList>
    <comment ref="E7" authorId="0">
      <text>
        <r>
          <rPr>
            <b/>
            <sz val="9"/>
            <rFont val="宋体"/>
            <charset val="134"/>
          </rPr>
          <t>sucheng:</t>
        </r>
        <r>
          <rPr>
            <sz val="9"/>
            <rFont val="宋体"/>
            <charset val="134"/>
          </rPr>
          <t xml:space="preserve">
合同规定的，于基准日尚未支付的余额</t>
        </r>
      </text>
    </comment>
    <comment ref="B8" authorId="1">
      <text>
        <r>
          <rPr>
            <b/>
            <sz val="9"/>
            <rFont val="宋体"/>
            <charset val="134"/>
          </rPr>
          <t>chenjie:</t>
        </r>
        <r>
          <rPr>
            <sz val="9"/>
            <rFont val="宋体"/>
            <charset val="134"/>
          </rPr>
          <t xml:space="preserve">
填列债权单位全称</t>
        </r>
      </text>
    </comment>
    <comment ref="C8" authorId="1">
      <text>
        <r>
          <rPr>
            <b/>
            <sz val="9"/>
            <rFont val="宋体"/>
            <charset val="134"/>
          </rPr>
          <t>chenjie:</t>
        </r>
        <r>
          <rPr>
            <sz val="9"/>
            <rFont val="宋体"/>
            <charset val="134"/>
          </rPr>
          <t xml:space="preserve">
按合同协议确定的开始计算应付款的日期，填列到日。</t>
        </r>
      </text>
    </comment>
    <comment ref="D8" authorId="1">
      <text>
        <r>
          <rPr>
            <b/>
            <sz val="9"/>
            <rFont val="宋体"/>
            <charset val="134"/>
          </rPr>
          <t>chenjie:</t>
        </r>
        <r>
          <rPr>
            <sz val="9"/>
            <rFont val="宋体"/>
            <charset val="134"/>
          </rPr>
          <t xml:space="preserve">
指应付款内容，如“引进</t>
        </r>
        <r>
          <rPr>
            <sz val="9"/>
            <rFont val="Times New Roman"/>
            <charset val="134"/>
          </rPr>
          <t>××</t>
        </r>
        <r>
          <rPr>
            <sz val="9"/>
            <rFont val="宋体"/>
            <charset val="134"/>
          </rPr>
          <t>设备款或融资租赁</t>
        </r>
        <r>
          <rPr>
            <sz val="9"/>
            <rFont val="Times New Roman"/>
            <charset val="134"/>
          </rPr>
          <t>××</t>
        </r>
        <r>
          <rPr>
            <sz val="9"/>
            <rFont val="宋体"/>
            <charset val="134"/>
          </rPr>
          <t>设备款”等；</t>
        </r>
      </text>
    </comment>
  </commentList>
</comments>
</file>

<file path=xl/comments6.xml><?xml version="1.0" encoding="utf-8"?>
<comments xmlns="http://schemas.openxmlformats.org/spreadsheetml/2006/main">
  <authors>
    <author>chenjie</author>
  </authors>
  <commentList>
    <comment ref="D7" authorId="0">
      <text>
        <r>
          <rPr>
            <b/>
            <sz val="9"/>
            <rFont val="宋体"/>
            <charset val="134"/>
          </rPr>
          <t>开放式、封闭式等</t>
        </r>
      </text>
    </comment>
    <comment ref="E7" authorId="0">
      <text>
        <r>
          <rPr>
            <sz val="9"/>
            <rFont val="宋体"/>
            <charset val="134"/>
          </rPr>
          <t>购买日</t>
        </r>
      </text>
    </comment>
  </commentList>
</comments>
</file>

<file path=xl/comments7.xml><?xml version="1.0" encoding="utf-8"?>
<comments xmlns="http://schemas.openxmlformats.org/spreadsheetml/2006/main">
  <authors>
    <author>chenjie</author>
    <author>seaman</author>
    <author>超级管理员</author>
  </authors>
  <commentList>
    <comment ref="B7" authorId="0">
      <text>
        <r>
          <rPr>
            <sz val="9"/>
            <rFont val="宋体"/>
            <charset val="134"/>
          </rPr>
          <t>请填写单位全称</t>
        </r>
      </text>
    </comment>
    <comment ref="D7" authorId="0">
      <text>
        <r>
          <rPr>
            <sz val="9"/>
            <rFont val="宋体"/>
            <charset val="134"/>
          </rPr>
          <t>请填写最后一笔借方发生日期；
日期填写形式：2017-12-12</t>
        </r>
      </text>
    </comment>
    <comment ref="E7" authorId="1">
      <text>
        <r>
          <rPr>
            <sz val="9"/>
            <rFont val="Times New Roman"/>
            <charset val="134"/>
          </rPr>
          <t>1</t>
        </r>
        <r>
          <rPr>
            <sz val="9"/>
            <rFont val="宋体"/>
            <charset val="134"/>
          </rPr>
          <t>年以内</t>
        </r>
        <r>
          <rPr>
            <sz val="9"/>
            <rFont val="Times New Roman"/>
            <charset val="134"/>
          </rPr>
          <t xml:space="preserve">
1~2</t>
        </r>
        <r>
          <rPr>
            <sz val="9"/>
            <rFont val="宋体"/>
            <charset val="134"/>
          </rPr>
          <t>年</t>
        </r>
        <r>
          <rPr>
            <sz val="9"/>
            <rFont val="Times New Roman"/>
            <charset val="134"/>
          </rPr>
          <t xml:space="preserve">
2~3</t>
        </r>
        <r>
          <rPr>
            <sz val="9"/>
            <rFont val="宋体"/>
            <charset val="134"/>
          </rPr>
          <t>年</t>
        </r>
        <r>
          <rPr>
            <sz val="9"/>
            <rFont val="Times New Roman"/>
            <charset val="134"/>
          </rPr>
          <t xml:space="preserve">
3~4</t>
        </r>
        <r>
          <rPr>
            <sz val="9"/>
            <rFont val="宋体"/>
            <charset val="134"/>
          </rPr>
          <t>年</t>
        </r>
        <r>
          <rPr>
            <sz val="9"/>
            <rFont val="Times New Roman"/>
            <charset val="134"/>
          </rPr>
          <t xml:space="preserve">
4~5</t>
        </r>
        <r>
          <rPr>
            <sz val="9"/>
            <rFont val="宋体"/>
            <charset val="134"/>
          </rPr>
          <t>年</t>
        </r>
        <r>
          <rPr>
            <sz val="9"/>
            <rFont val="Times New Roman"/>
            <charset val="134"/>
          </rPr>
          <t xml:space="preserve">
5</t>
        </r>
        <r>
          <rPr>
            <sz val="9"/>
            <rFont val="宋体"/>
            <charset val="134"/>
          </rPr>
          <t>年以上</t>
        </r>
      </text>
    </comment>
    <comment ref="F7" authorId="2">
      <text>
        <r>
          <rPr>
            <sz val="9"/>
            <rFont val="宋体"/>
            <charset val="134"/>
          </rPr>
          <t>请填“是”或“否”</t>
        </r>
      </text>
    </comment>
    <comment ref="F8" authorId="2">
      <text>
        <r>
          <rPr>
            <sz val="9"/>
            <rFont val="宋体"/>
            <charset val="134"/>
          </rPr>
          <t>请填“是”或“否”</t>
        </r>
      </text>
    </comment>
    <comment ref="D9" authorId="0">
      <text>
        <r>
          <rPr>
            <sz val="9"/>
            <rFont val="宋体"/>
            <charset val="134"/>
          </rPr>
          <t>请填写最后一笔借方发生日期；
日期填写形式：2017-12-12</t>
        </r>
      </text>
    </comment>
    <comment ref="F9" authorId="2">
      <text>
        <r>
          <rPr>
            <sz val="9"/>
            <rFont val="宋体"/>
            <charset val="134"/>
          </rPr>
          <t>请填“是”或“否”</t>
        </r>
      </text>
    </comment>
  </commentList>
</comments>
</file>

<file path=xl/comments8.xml><?xml version="1.0" encoding="utf-8"?>
<comments xmlns="http://schemas.openxmlformats.org/spreadsheetml/2006/main">
  <authors>
    <author>chenjie</author>
    <author>seaman</author>
  </authors>
  <commentList>
    <comment ref="B7" authorId="0">
      <text>
        <r>
          <rPr>
            <sz val="9"/>
            <rFont val="宋体"/>
            <charset val="134"/>
          </rPr>
          <t>请填写单位全称</t>
        </r>
      </text>
    </comment>
    <comment ref="D7" authorId="0">
      <text>
        <r>
          <rPr>
            <sz val="9"/>
            <rFont val="宋体"/>
            <charset val="134"/>
          </rPr>
          <t>请填列最后一笔借方发生日期；
日期填写形式：2017-12-12</t>
        </r>
      </text>
    </comment>
    <comment ref="E7" authorId="1">
      <text>
        <r>
          <rPr>
            <sz val="9"/>
            <rFont val="Times New Roman"/>
            <charset val="134"/>
          </rPr>
          <t>1</t>
        </r>
        <r>
          <rPr>
            <sz val="9"/>
            <rFont val="宋体"/>
            <charset val="134"/>
          </rPr>
          <t>年以内</t>
        </r>
        <r>
          <rPr>
            <sz val="9"/>
            <rFont val="Times New Roman"/>
            <charset val="134"/>
          </rPr>
          <t xml:space="preserve">
1~2</t>
        </r>
        <r>
          <rPr>
            <sz val="9"/>
            <rFont val="宋体"/>
            <charset val="134"/>
          </rPr>
          <t>年</t>
        </r>
        <r>
          <rPr>
            <sz val="9"/>
            <rFont val="Times New Roman"/>
            <charset val="134"/>
          </rPr>
          <t xml:space="preserve">
2~3</t>
        </r>
        <r>
          <rPr>
            <sz val="9"/>
            <rFont val="宋体"/>
            <charset val="134"/>
          </rPr>
          <t>年</t>
        </r>
        <r>
          <rPr>
            <sz val="9"/>
            <rFont val="Times New Roman"/>
            <charset val="134"/>
          </rPr>
          <t xml:space="preserve">
3~4</t>
        </r>
        <r>
          <rPr>
            <sz val="9"/>
            <rFont val="宋体"/>
            <charset val="134"/>
          </rPr>
          <t>年</t>
        </r>
        <r>
          <rPr>
            <sz val="9"/>
            <rFont val="Times New Roman"/>
            <charset val="134"/>
          </rPr>
          <t xml:space="preserve">
4~5</t>
        </r>
        <r>
          <rPr>
            <sz val="9"/>
            <rFont val="宋体"/>
            <charset val="134"/>
          </rPr>
          <t>年</t>
        </r>
        <r>
          <rPr>
            <sz val="9"/>
            <rFont val="Times New Roman"/>
            <charset val="134"/>
          </rPr>
          <t xml:space="preserve">
5</t>
        </r>
        <r>
          <rPr>
            <sz val="9"/>
            <rFont val="宋体"/>
            <charset val="134"/>
          </rPr>
          <t>年以上</t>
        </r>
      </text>
    </comment>
    <comment ref="D8" authorId="0">
      <text>
        <r>
          <rPr>
            <sz val="9"/>
            <rFont val="宋体"/>
            <charset val="134"/>
          </rPr>
          <t>请填列最后一笔借方发生日期；
日期填写形式：2017-12-12</t>
        </r>
      </text>
    </comment>
  </commentList>
</comments>
</file>

<file path=xl/comments9.xml><?xml version="1.0" encoding="utf-8"?>
<comments xmlns="http://schemas.openxmlformats.org/spreadsheetml/2006/main">
  <authors>
    <author>chenjie</author>
    <author>seaman</author>
  </authors>
  <commentList>
    <comment ref="B7" authorId="0">
      <text>
        <r>
          <rPr>
            <sz val="9"/>
            <rFont val="宋体"/>
            <charset val="134"/>
          </rPr>
          <t>请填写单位全称</t>
        </r>
      </text>
    </comment>
    <comment ref="D7" authorId="0">
      <text>
        <r>
          <rPr>
            <sz val="9"/>
            <rFont val="宋体"/>
            <charset val="134"/>
          </rPr>
          <t>请填列最后一笔借方发生日期；
日期填写形式：2017-12-12</t>
        </r>
      </text>
    </comment>
    <comment ref="E7" authorId="1">
      <text>
        <r>
          <rPr>
            <sz val="9"/>
            <rFont val="Times New Roman"/>
            <charset val="134"/>
          </rPr>
          <t>1</t>
        </r>
        <r>
          <rPr>
            <sz val="9"/>
            <rFont val="宋体"/>
            <charset val="134"/>
          </rPr>
          <t>年以内</t>
        </r>
        <r>
          <rPr>
            <sz val="9"/>
            <rFont val="Times New Roman"/>
            <charset val="134"/>
          </rPr>
          <t xml:space="preserve">
1~2</t>
        </r>
        <r>
          <rPr>
            <sz val="9"/>
            <rFont val="宋体"/>
            <charset val="134"/>
          </rPr>
          <t>年</t>
        </r>
        <r>
          <rPr>
            <sz val="9"/>
            <rFont val="Times New Roman"/>
            <charset val="134"/>
          </rPr>
          <t xml:space="preserve">
2~3</t>
        </r>
        <r>
          <rPr>
            <sz val="9"/>
            <rFont val="宋体"/>
            <charset val="134"/>
          </rPr>
          <t>年</t>
        </r>
        <r>
          <rPr>
            <sz val="9"/>
            <rFont val="Times New Roman"/>
            <charset val="134"/>
          </rPr>
          <t xml:space="preserve">
3~4</t>
        </r>
        <r>
          <rPr>
            <sz val="9"/>
            <rFont val="宋体"/>
            <charset val="134"/>
          </rPr>
          <t>年</t>
        </r>
        <r>
          <rPr>
            <sz val="9"/>
            <rFont val="Times New Roman"/>
            <charset val="134"/>
          </rPr>
          <t xml:space="preserve">
4~5</t>
        </r>
        <r>
          <rPr>
            <sz val="9"/>
            <rFont val="宋体"/>
            <charset val="134"/>
          </rPr>
          <t>年</t>
        </r>
        <r>
          <rPr>
            <sz val="9"/>
            <rFont val="Times New Roman"/>
            <charset val="134"/>
          </rPr>
          <t xml:space="preserve">
5</t>
        </r>
        <r>
          <rPr>
            <sz val="9"/>
            <rFont val="宋体"/>
            <charset val="134"/>
          </rPr>
          <t>年以上</t>
        </r>
      </text>
    </comment>
    <comment ref="D8" authorId="0">
      <text>
        <r>
          <rPr>
            <sz val="9"/>
            <rFont val="宋体"/>
            <charset val="134"/>
          </rPr>
          <t>请填列最后一笔借方发生日期；
日期填写形式：2017-12-12</t>
        </r>
      </text>
    </comment>
    <comment ref="D9" authorId="0">
      <text>
        <r>
          <rPr>
            <sz val="9"/>
            <rFont val="宋体"/>
            <charset val="134"/>
          </rPr>
          <t>请填列最后一笔借方发生日期；
日期填写形式：2017-12-12</t>
        </r>
      </text>
    </comment>
    <comment ref="D10" authorId="0">
      <text>
        <r>
          <rPr>
            <sz val="9"/>
            <rFont val="宋体"/>
            <charset val="134"/>
          </rPr>
          <t>请填列最后一笔借方发生日期；
日期填写形式：2017-12-12</t>
        </r>
      </text>
    </comment>
    <comment ref="D11" authorId="0">
      <text>
        <r>
          <rPr>
            <sz val="9"/>
            <rFont val="宋体"/>
            <charset val="134"/>
          </rPr>
          <t>请填列最后一笔借方发生日期；
日期填写形式：2017-12-12</t>
        </r>
      </text>
    </comment>
    <comment ref="D12" authorId="0">
      <text>
        <r>
          <rPr>
            <sz val="9"/>
            <rFont val="宋体"/>
            <charset val="134"/>
          </rPr>
          <t>请填列最后一笔借方发生日期；
日期填写形式：2017-12-12</t>
        </r>
      </text>
    </comment>
    <comment ref="D13" authorId="0">
      <text>
        <r>
          <rPr>
            <sz val="9"/>
            <rFont val="宋体"/>
            <charset val="134"/>
          </rPr>
          <t>请填列最后一笔借方发生日期；
日期填写形式：2017-12-12</t>
        </r>
      </text>
    </comment>
    <comment ref="D14" authorId="0">
      <text>
        <r>
          <rPr>
            <sz val="9"/>
            <rFont val="宋体"/>
            <charset val="134"/>
          </rPr>
          <t>请填列最后一笔借方发生日期；
日期填写形式：2017-12-12</t>
        </r>
      </text>
    </comment>
    <comment ref="D15" authorId="0">
      <text>
        <r>
          <rPr>
            <sz val="9"/>
            <rFont val="宋体"/>
            <charset val="134"/>
          </rPr>
          <t>请填列最后一笔借方发生日期；
日期填写形式：2017-12-12</t>
        </r>
      </text>
    </comment>
    <comment ref="D16" authorId="0">
      <text>
        <r>
          <rPr>
            <sz val="9"/>
            <rFont val="宋体"/>
            <charset val="134"/>
          </rPr>
          <t>请填列最后一笔借方发生日期；
日期填写形式：2017-12-12</t>
        </r>
      </text>
    </comment>
    <comment ref="D17" authorId="0">
      <text>
        <r>
          <rPr>
            <sz val="9"/>
            <rFont val="宋体"/>
            <charset val="134"/>
          </rPr>
          <t>请填列最后一笔借方发生日期；
日期填写形式：2017-12-12</t>
        </r>
      </text>
    </comment>
    <comment ref="D18" authorId="0">
      <text>
        <r>
          <rPr>
            <sz val="9"/>
            <rFont val="宋体"/>
            <charset val="134"/>
          </rPr>
          <t>请填列最后一笔借方发生日期；
日期填写形式：2017-12-12</t>
        </r>
      </text>
    </comment>
  </commentList>
</comments>
</file>

<file path=xl/sharedStrings.xml><?xml version="1.0" encoding="utf-8"?>
<sst xmlns="http://schemas.openxmlformats.org/spreadsheetml/2006/main" count="3326" uniqueCount="1145">
  <si>
    <t>资产评估申报表-索引目录</t>
  </si>
  <si>
    <t>评估申报明细表封面</t>
  </si>
  <si>
    <t>评估申报明细表填表说明</t>
  </si>
  <si>
    <t>基本情况表</t>
  </si>
  <si>
    <t>资产负债表</t>
  </si>
  <si>
    <t>评估结果汇总表</t>
  </si>
  <si>
    <t>评估结果分类汇总表</t>
  </si>
  <si>
    <t>流动资产</t>
  </si>
  <si>
    <t>货币资金</t>
  </si>
  <si>
    <t>现金</t>
  </si>
  <si>
    <t>流动负债</t>
  </si>
  <si>
    <t>短期借款</t>
  </si>
  <si>
    <t>银行存款</t>
  </si>
  <si>
    <t>交易性金融负债</t>
  </si>
  <si>
    <t>其他货币资金</t>
  </si>
  <si>
    <t>衍生金融负债</t>
  </si>
  <si>
    <t>交易性金融资产</t>
  </si>
  <si>
    <t>股票投资</t>
  </si>
  <si>
    <t>应付票据</t>
  </si>
  <si>
    <t>债券投资</t>
  </si>
  <si>
    <t>应付账款</t>
  </si>
  <si>
    <t>基金投资</t>
  </si>
  <si>
    <t>预收账款</t>
  </si>
  <si>
    <t>其他投资</t>
  </si>
  <si>
    <t>合同负债</t>
  </si>
  <si>
    <t>衍生金融资产</t>
  </si>
  <si>
    <t>应付职工薪酬</t>
  </si>
  <si>
    <t>应收票据</t>
  </si>
  <si>
    <t>应交税费</t>
  </si>
  <si>
    <t>应收账款</t>
  </si>
  <si>
    <t>其他应付款</t>
  </si>
  <si>
    <t>预付账款</t>
  </si>
  <si>
    <t>应付利息</t>
  </si>
  <si>
    <t>其他应收款</t>
  </si>
  <si>
    <t>应付股利</t>
  </si>
  <si>
    <t>应收利息</t>
  </si>
  <si>
    <t>持有侍售负债</t>
  </si>
  <si>
    <t>应收股利</t>
  </si>
  <si>
    <t>一年到期非流动负债</t>
  </si>
  <si>
    <t>存货</t>
  </si>
  <si>
    <t>材料采购（在途物资）</t>
  </si>
  <si>
    <t>其他流动负债</t>
  </si>
  <si>
    <t>原材料</t>
  </si>
  <si>
    <t>非流动负债</t>
  </si>
  <si>
    <t>长期借款</t>
  </si>
  <si>
    <t>在库周转材料</t>
  </si>
  <si>
    <t>应付债券</t>
  </si>
  <si>
    <t>委托加工物资</t>
  </si>
  <si>
    <t>租赁负债</t>
  </si>
  <si>
    <t>产成品（库存商品）</t>
  </si>
  <si>
    <t>长期应付款</t>
  </si>
  <si>
    <t>在产品（自制半成品）</t>
  </si>
  <si>
    <t>专项应付款</t>
  </si>
  <si>
    <t>发出商品</t>
  </si>
  <si>
    <t>预计负债</t>
  </si>
  <si>
    <t>在用周转材料</t>
  </si>
  <si>
    <t>递延收益</t>
  </si>
  <si>
    <t>合同资产</t>
  </si>
  <si>
    <t>递延所得税负债</t>
  </si>
  <si>
    <t>持有待售资产</t>
  </si>
  <si>
    <t>其他非流动负债</t>
  </si>
  <si>
    <t>一年到期非流动资产</t>
  </si>
  <si>
    <t>其他流动资产</t>
  </si>
  <si>
    <t>非流动资产</t>
  </si>
  <si>
    <t>债权投资</t>
  </si>
  <si>
    <t>其他债权投资</t>
  </si>
  <si>
    <t>长期应收款</t>
  </si>
  <si>
    <t>长期股权投资</t>
  </si>
  <si>
    <t>其他权益工具投资</t>
  </si>
  <si>
    <t>其他非流动金融资产</t>
  </si>
  <si>
    <t>投资性房地产</t>
  </si>
  <si>
    <t>投资性房地产-房屋成本模式</t>
  </si>
  <si>
    <t>投资性房地产-房屋公允模式</t>
  </si>
  <si>
    <t>投资性地产-土地成本模式</t>
  </si>
  <si>
    <t>投资性地产-土地公允模式</t>
  </si>
  <si>
    <t>固定资产</t>
  </si>
  <si>
    <t>房屋建筑物</t>
  </si>
  <si>
    <t>构筑物</t>
  </si>
  <si>
    <t>管道沟槽</t>
  </si>
  <si>
    <t>机器设备</t>
  </si>
  <si>
    <t>车辆</t>
  </si>
  <si>
    <t>电子设备</t>
  </si>
  <si>
    <t>土地</t>
  </si>
  <si>
    <t>固定资产清理</t>
  </si>
  <si>
    <t>在建工程</t>
  </si>
  <si>
    <t>土建工程</t>
  </si>
  <si>
    <t>设备安装</t>
  </si>
  <si>
    <t>待摊费用</t>
  </si>
  <si>
    <t>预付工程款</t>
  </si>
  <si>
    <t>工程物资</t>
  </si>
  <si>
    <t>生产性生物资产</t>
  </si>
  <si>
    <t>油气资产</t>
  </si>
  <si>
    <t>使用权资产</t>
  </si>
  <si>
    <t>无形资产</t>
  </si>
  <si>
    <t>土地使用权</t>
  </si>
  <si>
    <t>矿业权</t>
  </si>
  <si>
    <t>海域使用权</t>
  </si>
  <si>
    <t>其他无形资产</t>
  </si>
  <si>
    <t>开发支出</t>
  </si>
  <si>
    <t>商誉</t>
  </si>
  <si>
    <t>长期待摊费用</t>
  </si>
  <si>
    <t>递延所得税资产</t>
  </si>
  <si>
    <t>其他非流动资产</t>
  </si>
  <si>
    <t>评估申报表填表说明</t>
  </si>
  <si>
    <t>返回索引页</t>
  </si>
  <si>
    <r>
      <rPr>
        <b/>
        <sz val="10"/>
        <rFont val="Times New Roman"/>
        <charset val="134"/>
      </rPr>
      <t>1</t>
    </r>
    <r>
      <rPr>
        <b/>
        <sz val="10"/>
        <rFont val="宋体"/>
        <charset val="134"/>
      </rPr>
      <t>、</t>
    </r>
  </si>
  <si>
    <t>本工作薄用于被评估单位对评估基准日的委估资产及负债的账面价值的申报；</t>
  </si>
  <si>
    <t>请贵单位填表人员按要求对工作表中账面价值及其以左各栏次或项目据实填写</t>
  </si>
  <si>
    <t>（此外，应收账款、其他应收款还需要填写账龄分析内容）；</t>
  </si>
  <si>
    <r>
      <rPr>
        <b/>
        <sz val="10"/>
        <rFont val="Times New Roman"/>
        <charset val="134"/>
      </rPr>
      <t>2</t>
    </r>
    <r>
      <rPr>
        <b/>
        <sz val="10"/>
        <rFont val="宋体"/>
        <charset val="134"/>
      </rPr>
      <t>、</t>
    </r>
  </si>
  <si>
    <t>此表各科目明细的合计数，应与本次资产评估范围内的资产评估基准日的资产负债表的数据相符；</t>
  </si>
  <si>
    <r>
      <rPr>
        <b/>
        <sz val="10"/>
        <rFont val="Times New Roman"/>
        <charset val="134"/>
      </rPr>
      <t>3</t>
    </r>
    <r>
      <rPr>
        <b/>
        <sz val="10"/>
        <rFont val="宋体"/>
        <charset val="134"/>
      </rPr>
      <t>、</t>
    </r>
  </si>
  <si>
    <t>如有债权、债务性资产的未达、坏账及实物性资产的毁损、报废等的项目应在其备注中说明；</t>
  </si>
  <si>
    <r>
      <rPr>
        <b/>
        <sz val="10"/>
        <rFont val="Times New Roman"/>
        <charset val="134"/>
      </rPr>
      <t>4</t>
    </r>
    <r>
      <rPr>
        <b/>
        <sz val="10"/>
        <rFont val="宋体"/>
        <charset val="134"/>
      </rPr>
      <t>、</t>
    </r>
  </si>
  <si>
    <r>
      <rPr>
        <sz val="10"/>
        <rFont val="仿宋_GB2312"/>
        <charset val="134"/>
      </rPr>
      <t>明细表中如有日期档，除各明细表中有具体要求外，其格式应为“</t>
    </r>
    <r>
      <rPr>
        <b/>
        <sz val="10"/>
        <color indexed="10"/>
        <rFont val="仿宋_GB2312"/>
        <charset val="134"/>
      </rPr>
      <t>ⅩⅩⅩⅩ-ⅩⅩ</t>
    </r>
    <r>
      <rPr>
        <sz val="10"/>
        <rFont val="仿宋_GB2312"/>
        <charset val="134"/>
      </rPr>
      <t>”；</t>
    </r>
  </si>
  <si>
    <t>例：“2000年09月10日”应填为“2000-09”</t>
  </si>
  <si>
    <t>如无法确定具体月份，请将月份填为01月；</t>
  </si>
  <si>
    <t>例：“2000年”应填为“2000-01”</t>
  </si>
  <si>
    <t>如为累计发生的业务，请将发生日期填为最后一笔业务的发生日期；(资产类：借方最后一笔发生日期；负债类：贷方最后一笔发生日期）</t>
  </si>
  <si>
    <r>
      <rPr>
        <b/>
        <sz val="10"/>
        <rFont val="Times New Roman"/>
        <charset val="134"/>
      </rPr>
      <t>5</t>
    </r>
    <r>
      <rPr>
        <b/>
        <sz val="10"/>
        <rFont val="宋体"/>
        <charset val="134"/>
      </rPr>
      <t>、</t>
    </r>
  </si>
  <si>
    <r>
      <rPr>
        <sz val="10"/>
        <rFont val="仿宋_GB2312"/>
        <charset val="134"/>
      </rPr>
      <t>如明细表的行数不够时，请填表人员在</t>
    </r>
    <r>
      <rPr>
        <b/>
        <sz val="10"/>
        <color indexed="10"/>
        <rFont val="仿宋_GB2312"/>
        <charset val="134"/>
      </rPr>
      <t>“合计”的上两行</t>
    </r>
    <r>
      <rPr>
        <sz val="10"/>
        <rFont val="仿宋_GB2312"/>
        <charset val="134"/>
      </rPr>
      <t>进行插入行。</t>
    </r>
  </si>
  <si>
    <r>
      <rPr>
        <b/>
        <sz val="10"/>
        <rFont val="Times New Roman"/>
        <charset val="134"/>
      </rPr>
      <t>6</t>
    </r>
    <r>
      <rPr>
        <b/>
        <sz val="10"/>
        <rFont val="宋体"/>
        <charset val="134"/>
      </rPr>
      <t>、</t>
    </r>
  </si>
  <si>
    <t>填表人可通过“资产评估申报表索引目录”来选择要查看或修改的科目，通过“返回索引页”按钮可返回“选择目录”</t>
  </si>
  <si>
    <r>
      <rPr>
        <b/>
        <sz val="10"/>
        <rFont val="Times New Roman"/>
        <charset val="134"/>
      </rPr>
      <t>7</t>
    </r>
    <r>
      <rPr>
        <b/>
        <sz val="10"/>
        <rFont val="宋体"/>
        <charset val="134"/>
      </rPr>
      <t>、</t>
    </r>
  </si>
  <si>
    <t>填表人可通过点击各汇总表中的“科目名称”进入各明细表，再通过点击各工作表左上角的“返回”来返回上一级汇总表。</t>
  </si>
  <si>
    <t>注：</t>
  </si>
  <si>
    <t>除以上要求企业填写的或按具体情况评估人员另作要求填写的栏目或项外，企业不应对此套表的其它部分</t>
  </si>
  <si>
    <t>作任何修改变动，谢谢合作！</t>
  </si>
  <si>
    <t>核心提示：不适用的工作表可以隐藏，但不可删除！</t>
  </si>
  <si>
    <t>工作表标签请勿更改！</t>
  </si>
  <si>
    <t>如有疑问请与我公司项目组或我公司现场人员联系</t>
  </si>
  <si>
    <t>公司电话：010-66553366  传真：010-66553380</t>
  </si>
  <si>
    <t>企业填写以下内容:</t>
  </si>
  <si>
    <t>金额单位：人民币元</t>
  </si>
  <si>
    <r>
      <rPr>
        <b/>
        <sz val="10"/>
        <rFont val="宋体"/>
        <charset val="134"/>
      </rPr>
      <t>资产占有单位名称</t>
    </r>
    <r>
      <rPr>
        <b/>
        <sz val="10"/>
        <rFont val="Times New Roman"/>
        <charset val="134"/>
      </rPr>
      <t>:</t>
    </r>
  </si>
  <si>
    <t>中文</t>
  </si>
  <si>
    <t>法定代表人</t>
  </si>
  <si>
    <t>手机</t>
  </si>
  <si>
    <t>英文</t>
  </si>
  <si>
    <t>法定地址</t>
  </si>
  <si>
    <t>邮政编码</t>
  </si>
  <si>
    <t>总经理</t>
  </si>
  <si>
    <t>办公地址</t>
  </si>
  <si>
    <t>财务负责人</t>
  </si>
  <si>
    <t>办公电话</t>
  </si>
  <si>
    <t>传真</t>
  </si>
  <si>
    <t>E-mail</t>
  </si>
  <si>
    <t>项目联系人</t>
  </si>
  <si>
    <t>经营范围</t>
  </si>
  <si>
    <t>注册日期</t>
  </si>
  <si>
    <t>经营期限</t>
  </si>
  <si>
    <t>经济性质</t>
  </si>
  <si>
    <t>总资产额</t>
  </si>
  <si>
    <t>营业收入</t>
  </si>
  <si>
    <t>主管工商机关</t>
  </si>
  <si>
    <t>营业执照号码</t>
  </si>
  <si>
    <t>所属行业</t>
  </si>
  <si>
    <t>净资产额</t>
  </si>
  <si>
    <t>税后利润</t>
  </si>
  <si>
    <t>主管税务机关</t>
  </si>
  <si>
    <t>批准机关及证书号码</t>
  </si>
  <si>
    <t>开业日期</t>
  </si>
  <si>
    <t>休假日</t>
  </si>
  <si>
    <t>财务结账日</t>
  </si>
  <si>
    <t>执行会计制度</t>
  </si>
  <si>
    <t>前五名投资者（股东）名称</t>
  </si>
  <si>
    <t>注册资本</t>
  </si>
  <si>
    <t>实收资本</t>
  </si>
  <si>
    <t>金额</t>
  </si>
  <si>
    <t>出资比例</t>
  </si>
  <si>
    <t>合计</t>
  </si>
  <si>
    <t>主要长期投资单位（或异地分支机构）名称</t>
  </si>
  <si>
    <t>地址</t>
  </si>
  <si>
    <t>注册资金</t>
  </si>
  <si>
    <t>持股比例</t>
  </si>
  <si>
    <t>核算方式</t>
  </si>
  <si>
    <t>前注册会计师审计结论</t>
  </si>
  <si>
    <t>前评估情况</t>
  </si>
  <si>
    <t>评估机构填写以下内容:</t>
  </si>
  <si>
    <t>委托项目</t>
  </si>
  <si>
    <t>类别</t>
  </si>
  <si>
    <t>项目编号</t>
  </si>
  <si>
    <t>作业日期</t>
  </si>
  <si>
    <t>目的</t>
  </si>
  <si>
    <t>报告编号</t>
  </si>
  <si>
    <r>
      <rPr>
        <b/>
        <sz val="10"/>
        <rFont val="宋体"/>
        <charset val="134"/>
      </rPr>
      <t>填表日期</t>
    </r>
  </si>
  <si>
    <t>范围</t>
  </si>
  <si>
    <t>项目负责人：</t>
  </si>
  <si>
    <t>法定代表人：</t>
  </si>
  <si>
    <t>评估机构：</t>
  </si>
  <si>
    <t>北京中瑞诚资产评估有限公司</t>
  </si>
  <si>
    <t>签字注册资产评估师：</t>
  </si>
  <si>
    <t>设备</t>
  </si>
  <si>
    <t>房屋</t>
  </si>
  <si>
    <r>
      <rPr>
        <b/>
        <sz val="10"/>
        <rFont val="宋体"/>
        <charset val="134"/>
      </rPr>
      <t>资产占有单位填表人</t>
    </r>
    <r>
      <rPr>
        <b/>
        <sz val="10"/>
        <rFont val="Times New Roman"/>
        <charset val="134"/>
      </rPr>
      <t>:</t>
    </r>
  </si>
  <si>
    <r>
      <rPr>
        <b/>
        <sz val="10"/>
        <rFont val="宋体"/>
        <charset val="134"/>
      </rPr>
      <t>评估人员</t>
    </r>
    <r>
      <rPr>
        <b/>
        <sz val="10"/>
        <rFont val="Times New Roman"/>
        <charset val="134"/>
      </rPr>
      <t>:</t>
    </r>
  </si>
  <si>
    <t>资产</t>
  </si>
  <si>
    <t>序号</t>
  </si>
  <si>
    <t>期初数</t>
  </si>
  <si>
    <t>期末数</t>
  </si>
  <si>
    <t>备注</t>
  </si>
  <si>
    <t>负债及所有者权益</t>
  </si>
  <si>
    <t>流动资产：</t>
  </si>
  <si>
    <t>流动负债：</t>
  </si>
  <si>
    <t>应收票据及应收账款</t>
  </si>
  <si>
    <t>应付票据及应付账款</t>
  </si>
  <si>
    <t>预付款项</t>
  </si>
  <si>
    <t>预收款项</t>
  </si>
  <si>
    <t>一年内到期的非流动资产</t>
  </si>
  <si>
    <t>持有待售负债</t>
  </si>
  <si>
    <t>一年内到期的非流动负债</t>
  </si>
  <si>
    <t>流动资产合计</t>
  </si>
  <si>
    <t>非流动资产：</t>
  </si>
  <si>
    <t>流动负债合计</t>
  </si>
  <si>
    <t>非流动负债：</t>
  </si>
  <si>
    <t>非流动负债合计</t>
  </si>
  <si>
    <t>负债合计</t>
  </si>
  <si>
    <t>所有者权益（或股东权益）：</t>
  </si>
  <si>
    <t>实收资本（或股本）</t>
  </si>
  <si>
    <t>其他权益工具</t>
  </si>
  <si>
    <t xml:space="preserve">  其中：优先股</t>
  </si>
  <si>
    <t xml:space="preserve">        永续债</t>
  </si>
  <si>
    <t>资本公积</t>
  </si>
  <si>
    <t>减：库存股</t>
  </si>
  <si>
    <t>非流动资产合计</t>
  </si>
  <si>
    <t>其他综合收益</t>
  </si>
  <si>
    <t>专项储备</t>
  </si>
  <si>
    <t>盈余公积</t>
  </si>
  <si>
    <t>未分配利润</t>
  </si>
  <si>
    <t>所有者权益（或股东权益）合计</t>
  </si>
  <si>
    <t>资产总计</t>
  </si>
  <si>
    <t>负债及所有者权益（或股东权益）总计</t>
  </si>
  <si>
    <r>
      <rPr>
        <sz val="10"/>
        <rFont val="宋体"/>
        <charset val="134"/>
      </rPr>
      <t>填表人：</t>
    </r>
    <r>
      <rPr>
        <sz val="10"/>
        <rFont val="Times New Roman"/>
        <charset val="134"/>
      </rPr>
      <t xml:space="preserve"> </t>
    </r>
  </si>
  <si>
    <t>财务主管：</t>
  </si>
  <si>
    <t>负责人：</t>
  </si>
  <si>
    <t>与总资产相差</t>
  </si>
  <si>
    <t>审计后资产负债表</t>
  </si>
  <si>
    <t>企业提供资产负债表</t>
  </si>
  <si>
    <t>科目</t>
  </si>
  <si>
    <r>
      <rPr>
        <sz val="20"/>
        <rFont val="黑体"/>
        <charset val="134"/>
      </rPr>
      <t>资</t>
    </r>
    <r>
      <rPr>
        <sz val="20"/>
        <rFont val="Times New Roman"/>
        <charset val="134"/>
      </rPr>
      <t xml:space="preserve">  </t>
    </r>
    <r>
      <rPr>
        <sz val="20"/>
        <rFont val="黑体"/>
        <charset val="134"/>
      </rPr>
      <t>产</t>
    </r>
    <r>
      <rPr>
        <sz val="20"/>
        <rFont val="Times New Roman"/>
        <charset val="134"/>
      </rPr>
      <t xml:space="preserve">  </t>
    </r>
    <r>
      <rPr>
        <sz val="20"/>
        <rFont val="黑体"/>
        <charset val="134"/>
      </rPr>
      <t>评</t>
    </r>
    <r>
      <rPr>
        <sz val="20"/>
        <rFont val="Times New Roman"/>
        <charset val="134"/>
      </rPr>
      <t xml:space="preserve">  </t>
    </r>
    <r>
      <rPr>
        <sz val="20"/>
        <rFont val="黑体"/>
        <charset val="134"/>
      </rPr>
      <t>估</t>
    </r>
    <r>
      <rPr>
        <sz val="20"/>
        <rFont val="Times New Roman"/>
        <charset val="134"/>
      </rPr>
      <t xml:space="preserve">  </t>
    </r>
    <r>
      <rPr>
        <sz val="20"/>
        <rFont val="黑体"/>
        <charset val="134"/>
      </rPr>
      <t>结</t>
    </r>
    <r>
      <rPr>
        <sz val="20"/>
        <rFont val="Times New Roman"/>
        <charset val="134"/>
      </rPr>
      <t xml:space="preserve">  </t>
    </r>
    <r>
      <rPr>
        <sz val="20"/>
        <rFont val="黑体"/>
        <charset val="134"/>
      </rPr>
      <t>果</t>
    </r>
    <r>
      <rPr>
        <sz val="20"/>
        <rFont val="Times New Roman"/>
        <charset val="134"/>
      </rPr>
      <t xml:space="preserve">  </t>
    </r>
    <r>
      <rPr>
        <sz val="20"/>
        <rFont val="黑体"/>
        <charset val="134"/>
      </rPr>
      <t>汇</t>
    </r>
    <r>
      <rPr>
        <sz val="20"/>
        <rFont val="Times New Roman"/>
        <charset val="134"/>
      </rPr>
      <t xml:space="preserve">  </t>
    </r>
    <r>
      <rPr>
        <sz val="20"/>
        <rFont val="黑体"/>
        <charset val="134"/>
      </rPr>
      <t>总</t>
    </r>
    <r>
      <rPr>
        <sz val="20"/>
        <rFont val="Times New Roman"/>
        <charset val="134"/>
      </rPr>
      <t xml:space="preserve">  </t>
    </r>
    <r>
      <rPr>
        <sz val="20"/>
        <rFont val="黑体"/>
        <charset val="134"/>
      </rPr>
      <t>表</t>
    </r>
  </si>
  <si>
    <r>
      <rPr>
        <sz val="10"/>
        <rFont val="宋体"/>
        <charset val="134"/>
      </rPr>
      <t>表</t>
    </r>
    <r>
      <rPr>
        <sz val="10"/>
        <rFont val="Times New Roman"/>
        <charset val="134"/>
      </rPr>
      <t>1</t>
    </r>
  </si>
  <si>
    <r>
      <rPr>
        <sz val="10"/>
        <rFont val="宋体"/>
        <charset val="134"/>
      </rPr>
      <t>金额单位：人民币万元</t>
    </r>
  </si>
  <si>
    <r>
      <rPr>
        <b/>
        <sz val="10"/>
        <color indexed="8"/>
        <rFont val="宋体"/>
        <charset val="134"/>
      </rPr>
      <t>项</t>
    </r>
    <r>
      <rPr>
        <b/>
        <sz val="10"/>
        <color indexed="8"/>
        <rFont val="Times New Roman"/>
        <charset val="134"/>
      </rPr>
      <t xml:space="preserve">            </t>
    </r>
    <r>
      <rPr>
        <b/>
        <sz val="10"/>
        <color indexed="8"/>
        <rFont val="宋体"/>
        <charset val="134"/>
      </rPr>
      <t>目</t>
    </r>
  </si>
  <si>
    <r>
      <rPr>
        <b/>
        <sz val="10"/>
        <rFont val="宋体"/>
        <charset val="134"/>
      </rPr>
      <t>审计前账面值</t>
    </r>
  </si>
  <si>
    <r>
      <rPr>
        <b/>
        <sz val="10"/>
        <rFont val="宋体"/>
        <charset val="134"/>
      </rPr>
      <t>账面价值</t>
    </r>
  </si>
  <si>
    <r>
      <rPr>
        <b/>
        <sz val="10"/>
        <rFont val="宋体"/>
        <charset val="134"/>
      </rPr>
      <t>评估价值</t>
    </r>
  </si>
  <si>
    <r>
      <rPr>
        <b/>
        <sz val="10"/>
        <rFont val="宋体"/>
        <charset val="134"/>
      </rPr>
      <t>增减值</t>
    </r>
  </si>
  <si>
    <r>
      <rPr>
        <b/>
        <sz val="10"/>
        <rFont val="宋体"/>
        <charset val="134"/>
      </rPr>
      <t>增值率％</t>
    </r>
  </si>
  <si>
    <t>A</t>
  </si>
  <si>
    <t>B</t>
  </si>
  <si>
    <t>C=B-A</t>
  </si>
  <si>
    <t>D=C/A×100%</t>
  </si>
  <si>
    <r>
      <rPr>
        <sz val="10"/>
        <rFont val="宋体"/>
        <charset val="134"/>
      </rPr>
      <t>流动资产</t>
    </r>
  </si>
  <si>
    <r>
      <rPr>
        <sz val="10"/>
        <rFont val="宋体"/>
        <charset val="134"/>
      </rPr>
      <t>非流动资产</t>
    </r>
  </si>
  <si>
    <r>
      <rPr>
        <sz val="10"/>
        <rFont val="宋体"/>
        <charset val="134"/>
      </rPr>
      <t>其中：债权投资</t>
    </r>
  </si>
  <si>
    <r>
      <rPr>
        <sz val="10"/>
        <rFont val="Times New Roman"/>
        <charset val="134"/>
      </rPr>
      <t xml:space="preserve">      </t>
    </r>
    <r>
      <rPr>
        <sz val="10"/>
        <rFont val="宋体"/>
        <charset val="134"/>
      </rPr>
      <t>其他债权投资</t>
    </r>
  </si>
  <si>
    <r>
      <rPr>
        <sz val="10"/>
        <rFont val="Times New Roman"/>
        <charset val="134"/>
      </rPr>
      <t xml:space="preserve">      </t>
    </r>
    <r>
      <rPr>
        <sz val="10"/>
        <rFont val="宋体"/>
        <charset val="134"/>
      </rPr>
      <t>长期应收款</t>
    </r>
  </si>
  <si>
    <r>
      <rPr>
        <sz val="10"/>
        <rFont val="Times New Roman"/>
        <charset val="134"/>
      </rPr>
      <t xml:space="preserve">      </t>
    </r>
    <r>
      <rPr>
        <sz val="10"/>
        <rFont val="宋体"/>
        <charset val="134"/>
      </rPr>
      <t>长期股权投资</t>
    </r>
  </si>
  <si>
    <r>
      <rPr>
        <sz val="10"/>
        <rFont val="Times New Roman"/>
        <charset val="134"/>
      </rPr>
      <t xml:space="preserve">      </t>
    </r>
    <r>
      <rPr>
        <sz val="10"/>
        <rFont val="宋体"/>
        <charset val="134"/>
      </rPr>
      <t>其他权益工具投资</t>
    </r>
  </si>
  <si>
    <r>
      <rPr>
        <sz val="10"/>
        <rFont val="Times New Roman"/>
        <charset val="134"/>
      </rPr>
      <t xml:space="preserve">      </t>
    </r>
    <r>
      <rPr>
        <sz val="10"/>
        <rFont val="宋体"/>
        <charset val="134"/>
      </rPr>
      <t>其他非流动金融资产</t>
    </r>
  </si>
  <si>
    <r>
      <rPr>
        <sz val="10"/>
        <rFont val="Times New Roman"/>
        <charset val="134"/>
      </rPr>
      <t xml:space="preserve">      </t>
    </r>
    <r>
      <rPr>
        <sz val="10"/>
        <rFont val="宋体"/>
        <charset val="134"/>
      </rPr>
      <t>投资性房地产</t>
    </r>
  </si>
  <si>
    <r>
      <rPr>
        <sz val="10"/>
        <rFont val="Times New Roman"/>
        <charset val="134"/>
      </rPr>
      <t xml:space="preserve">      </t>
    </r>
    <r>
      <rPr>
        <sz val="10"/>
        <rFont val="宋体"/>
        <charset val="134"/>
      </rPr>
      <t>固定资产</t>
    </r>
  </si>
  <si>
    <r>
      <rPr>
        <sz val="10"/>
        <rFont val="Times New Roman"/>
        <charset val="134"/>
      </rPr>
      <t xml:space="preserve">      </t>
    </r>
    <r>
      <rPr>
        <sz val="10"/>
        <rFont val="宋体"/>
        <charset val="134"/>
      </rPr>
      <t>在建工程</t>
    </r>
  </si>
  <si>
    <r>
      <rPr>
        <sz val="10"/>
        <rFont val="Times New Roman"/>
        <charset val="134"/>
      </rPr>
      <t xml:space="preserve">      </t>
    </r>
    <r>
      <rPr>
        <sz val="10"/>
        <rFont val="宋体"/>
        <charset val="134"/>
      </rPr>
      <t>生产性生物资产</t>
    </r>
  </si>
  <si>
    <r>
      <rPr>
        <sz val="10"/>
        <rFont val="Times New Roman"/>
        <charset val="134"/>
      </rPr>
      <t xml:space="preserve">      </t>
    </r>
    <r>
      <rPr>
        <sz val="10"/>
        <rFont val="宋体"/>
        <charset val="134"/>
      </rPr>
      <t>油气资产</t>
    </r>
  </si>
  <si>
    <r>
      <rPr>
        <sz val="10"/>
        <rFont val="Times New Roman"/>
        <charset val="134"/>
      </rPr>
      <t xml:space="preserve">      </t>
    </r>
    <r>
      <rPr>
        <sz val="10"/>
        <rFont val="宋体"/>
        <charset val="134"/>
      </rPr>
      <t>使用权资产</t>
    </r>
  </si>
  <si>
    <r>
      <rPr>
        <sz val="10"/>
        <rFont val="Times New Roman"/>
        <charset val="134"/>
      </rPr>
      <t xml:space="preserve">      </t>
    </r>
    <r>
      <rPr>
        <sz val="10"/>
        <rFont val="宋体"/>
        <charset val="134"/>
      </rPr>
      <t>无形资产</t>
    </r>
  </si>
  <si>
    <r>
      <rPr>
        <sz val="10"/>
        <rFont val="Times New Roman"/>
        <charset val="134"/>
      </rPr>
      <t xml:space="preserve">      </t>
    </r>
    <r>
      <rPr>
        <sz val="10"/>
        <rFont val="宋体"/>
        <charset val="134"/>
      </rPr>
      <t>开发支出</t>
    </r>
  </si>
  <si>
    <r>
      <rPr>
        <sz val="10"/>
        <rFont val="Times New Roman"/>
        <charset val="134"/>
      </rPr>
      <t xml:space="preserve">      </t>
    </r>
    <r>
      <rPr>
        <sz val="10"/>
        <rFont val="宋体"/>
        <charset val="134"/>
      </rPr>
      <t>商誉</t>
    </r>
  </si>
  <si>
    <r>
      <rPr>
        <sz val="10"/>
        <rFont val="Times New Roman"/>
        <charset val="134"/>
      </rPr>
      <t xml:space="preserve">      </t>
    </r>
    <r>
      <rPr>
        <sz val="10"/>
        <rFont val="宋体"/>
        <charset val="134"/>
      </rPr>
      <t>长期待摊费用</t>
    </r>
  </si>
  <si>
    <r>
      <rPr>
        <sz val="10"/>
        <rFont val="Times New Roman"/>
        <charset val="134"/>
      </rPr>
      <t xml:space="preserve">      </t>
    </r>
    <r>
      <rPr>
        <sz val="10"/>
        <rFont val="宋体"/>
        <charset val="134"/>
      </rPr>
      <t>递延所得税资产</t>
    </r>
  </si>
  <si>
    <r>
      <rPr>
        <sz val="10"/>
        <rFont val="Times New Roman"/>
        <charset val="134"/>
      </rPr>
      <t xml:space="preserve">      </t>
    </r>
    <r>
      <rPr>
        <sz val="10"/>
        <rFont val="宋体"/>
        <charset val="134"/>
      </rPr>
      <t>其他非流动资产</t>
    </r>
  </si>
  <si>
    <r>
      <rPr>
        <b/>
        <sz val="10"/>
        <rFont val="宋体"/>
        <charset val="134"/>
      </rPr>
      <t>资产总计</t>
    </r>
  </si>
  <si>
    <r>
      <rPr>
        <sz val="10"/>
        <rFont val="宋体"/>
        <charset val="134"/>
      </rPr>
      <t>流动负债</t>
    </r>
  </si>
  <si>
    <r>
      <rPr>
        <sz val="10"/>
        <rFont val="宋体"/>
        <charset val="134"/>
      </rPr>
      <t>非流动负债</t>
    </r>
  </si>
  <si>
    <r>
      <rPr>
        <b/>
        <sz val="10"/>
        <rFont val="宋体"/>
        <charset val="134"/>
      </rPr>
      <t>负债总计</t>
    </r>
  </si>
  <si>
    <r>
      <rPr>
        <b/>
        <sz val="10"/>
        <rFont val="宋体"/>
        <charset val="134"/>
      </rPr>
      <t>净资产（所有者权益）</t>
    </r>
  </si>
  <si>
    <t xml:space="preserve">评估机构：四川华纬资产评估有限公司
</t>
  </si>
  <si>
    <r>
      <rPr>
        <u/>
        <sz val="10"/>
        <color indexed="12"/>
        <rFont val="宋体"/>
        <charset val="134"/>
      </rPr>
      <t>返回索引页</t>
    </r>
  </si>
  <si>
    <t>返回</t>
  </si>
  <si>
    <t>资产评估结果分类汇总表</t>
  </si>
  <si>
    <r>
      <rPr>
        <sz val="10"/>
        <rFont val="宋体"/>
        <charset val="134"/>
      </rPr>
      <t>表</t>
    </r>
    <r>
      <rPr>
        <sz val="10"/>
        <rFont val="Times New Roman"/>
        <charset val="134"/>
      </rPr>
      <t>2</t>
    </r>
  </si>
  <si>
    <r>
      <rPr>
        <sz val="10"/>
        <rFont val="宋体"/>
        <charset val="134"/>
      </rPr>
      <t>金额单位：人民币元</t>
    </r>
  </si>
  <si>
    <r>
      <rPr>
        <b/>
        <sz val="10"/>
        <rFont val="宋体"/>
        <charset val="134"/>
      </rPr>
      <t>序号</t>
    </r>
  </si>
  <si>
    <r>
      <rPr>
        <b/>
        <sz val="10"/>
        <color indexed="8"/>
        <rFont val="宋体"/>
        <charset val="134"/>
      </rPr>
      <t>科目名称</t>
    </r>
  </si>
  <si>
    <r>
      <rPr>
        <b/>
        <sz val="10"/>
        <rFont val="宋体"/>
        <charset val="134"/>
      </rPr>
      <t>增值率</t>
    </r>
    <r>
      <rPr>
        <b/>
        <sz val="10"/>
        <rFont val="Times New Roman"/>
        <charset val="134"/>
      </rPr>
      <t>%</t>
    </r>
  </si>
  <si>
    <r>
      <rPr>
        <sz val="10"/>
        <rFont val="宋体"/>
        <charset val="134"/>
      </rPr>
      <t>企业报表数</t>
    </r>
  </si>
  <si>
    <r>
      <rPr>
        <sz val="10"/>
        <rFont val="宋体"/>
        <charset val="134"/>
      </rPr>
      <t>差异</t>
    </r>
  </si>
  <si>
    <t>资产负债表未审/审定数</t>
  </si>
  <si>
    <r>
      <rPr>
        <b/>
        <sz val="10"/>
        <color indexed="8"/>
        <rFont val="宋体"/>
        <charset val="134"/>
      </rPr>
      <t>一、流动资产合计</t>
    </r>
  </si>
  <si>
    <t>应收票据及应收账款余额</t>
  </si>
  <si>
    <r>
      <rPr>
        <sz val="10"/>
        <color indexed="8"/>
        <rFont val="Times New Roman"/>
        <charset val="134"/>
      </rPr>
      <t xml:space="preserve">  </t>
    </r>
    <r>
      <rPr>
        <sz val="10"/>
        <color indexed="8"/>
        <rFont val="宋体"/>
        <charset val="134"/>
      </rPr>
      <t>减：坏账准备</t>
    </r>
  </si>
  <si>
    <t>预付款项余额</t>
  </si>
  <si>
    <t>其他应收款余额</t>
  </si>
  <si>
    <t>存货余额</t>
  </si>
  <si>
    <r>
      <rPr>
        <sz val="10"/>
        <color indexed="8"/>
        <rFont val="Times New Roman"/>
        <charset val="134"/>
      </rPr>
      <t xml:space="preserve">  </t>
    </r>
    <r>
      <rPr>
        <sz val="10"/>
        <color indexed="8"/>
        <rFont val="宋体"/>
        <charset val="134"/>
      </rPr>
      <t>减：存货跌价准备</t>
    </r>
  </si>
  <si>
    <t>合同资产余额</t>
  </si>
  <si>
    <r>
      <rPr>
        <b/>
        <sz val="10"/>
        <color indexed="8"/>
        <rFont val="宋体"/>
        <charset val="134"/>
      </rPr>
      <t>二、非流动资产合计</t>
    </r>
  </si>
  <si>
    <t>债权投资余额</t>
  </si>
  <si>
    <r>
      <rPr>
        <sz val="10"/>
        <color indexed="8"/>
        <rFont val="Times New Roman"/>
        <charset val="134"/>
      </rPr>
      <t xml:space="preserve">    </t>
    </r>
    <r>
      <rPr>
        <sz val="10"/>
        <color indexed="8"/>
        <rFont val="宋体"/>
        <charset val="134"/>
      </rPr>
      <t>减：减值准备</t>
    </r>
  </si>
  <si>
    <t>其他债权投资余额</t>
  </si>
  <si>
    <t>长期应收款余额</t>
  </si>
  <si>
    <r>
      <rPr>
        <sz val="10"/>
        <color indexed="8"/>
        <rFont val="Times New Roman"/>
        <charset val="134"/>
      </rPr>
      <t xml:space="preserve">    </t>
    </r>
    <r>
      <rPr>
        <sz val="10"/>
        <color indexed="8"/>
        <rFont val="宋体"/>
        <charset val="134"/>
      </rPr>
      <t>减：坏账准备</t>
    </r>
  </si>
  <si>
    <t>长期股权投资余额</t>
  </si>
  <si>
    <t>其他权益工具投资余额</t>
  </si>
  <si>
    <t>其他非流动金融资产余额</t>
  </si>
  <si>
    <t>投资性房地产余额</t>
  </si>
  <si>
    <t>固定资产余额</t>
  </si>
  <si>
    <t>在建工程余额</t>
  </si>
  <si>
    <t>生产性生物资产余额</t>
  </si>
  <si>
    <t>油气资产余额</t>
  </si>
  <si>
    <t>使用权资产余额</t>
  </si>
  <si>
    <t>无形资产余额</t>
  </si>
  <si>
    <t>商誉余额</t>
  </si>
  <si>
    <r>
      <rPr>
        <b/>
        <sz val="10"/>
        <color indexed="8"/>
        <rFont val="宋体"/>
        <charset val="134"/>
      </rPr>
      <t>三、资产总计</t>
    </r>
  </si>
  <si>
    <r>
      <rPr>
        <b/>
        <sz val="10"/>
        <color indexed="8"/>
        <rFont val="宋体"/>
        <charset val="134"/>
      </rPr>
      <t>四、流动负债合计</t>
    </r>
  </si>
  <si>
    <r>
      <rPr>
        <b/>
        <sz val="10"/>
        <color indexed="8"/>
        <rFont val="宋体"/>
        <charset val="134"/>
      </rPr>
      <t>五、非流动负债合计</t>
    </r>
  </si>
  <si>
    <r>
      <rPr>
        <b/>
        <sz val="10"/>
        <color indexed="8"/>
        <rFont val="宋体"/>
        <charset val="134"/>
      </rPr>
      <t>六、负债总计</t>
    </r>
  </si>
  <si>
    <r>
      <rPr>
        <b/>
        <sz val="10"/>
        <color indexed="8"/>
        <rFont val="宋体"/>
        <charset val="134"/>
      </rPr>
      <t>七、净资产（所有者权益）</t>
    </r>
  </si>
  <si>
    <r>
      <rPr>
        <b/>
        <sz val="10"/>
        <rFont val="宋体"/>
        <charset val="134"/>
      </rPr>
      <t>资产减值准备</t>
    </r>
  </si>
  <si>
    <r>
      <rPr>
        <sz val="10"/>
        <rFont val="宋体"/>
        <charset val="134"/>
      </rPr>
      <t>序号</t>
    </r>
  </si>
  <si>
    <r>
      <rPr>
        <sz val="10"/>
        <color indexed="8"/>
        <rFont val="宋体"/>
        <charset val="134"/>
      </rPr>
      <t>科目名称</t>
    </r>
  </si>
  <si>
    <r>
      <rPr>
        <sz val="10"/>
        <rFont val="宋体"/>
        <charset val="134"/>
      </rPr>
      <t>审计前账面值</t>
    </r>
  </si>
  <si>
    <r>
      <rPr>
        <sz val="10"/>
        <rFont val="宋体"/>
        <charset val="134"/>
      </rPr>
      <t>账面价值</t>
    </r>
  </si>
  <si>
    <r>
      <rPr>
        <sz val="10"/>
        <rFont val="宋体"/>
        <charset val="134"/>
      </rPr>
      <t>评估价值</t>
    </r>
  </si>
  <si>
    <r>
      <rPr>
        <sz val="10"/>
        <rFont val="宋体"/>
        <charset val="134"/>
      </rPr>
      <t>增值额</t>
    </r>
  </si>
  <si>
    <r>
      <rPr>
        <sz val="10"/>
        <rFont val="宋体"/>
        <charset val="134"/>
      </rPr>
      <t>增值率</t>
    </r>
    <r>
      <rPr>
        <sz val="10"/>
        <rFont val="Times New Roman"/>
        <charset val="134"/>
      </rPr>
      <t>%</t>
    </r>
  </si>
  <si>
    <r>
      <rPr>
        <sz val="10"/>
        <rFont val="宋体"/>
        <charset val="134"/>
      </rPr>
      <t>一</t>
    </r>
  </si>
  <si>
    <r>
      <rPr>
        <sz val="10"/>
        <color indexed="8"/>
        <rFont val="宋体"/>
        <charset val="134"/>
      </rPr>
      <t>坏账准备</t>
    </r>
  </si>
  <si>
    <t>其中：应收票据及应收账款</t>
  </si>
  <si>
    <r>
      <rPr>
        <sz val="10"/>
        <rFont val="宋体"/>
        <charset val="134"/>
      </rPr>
      <t>二</t>
    </r>
  </si>
  <si>
    <r>
      <rPr>
        <sz val="10"/>
        <color indexed="8"/>
        <rFont val="宋体"/>
        <charset val="134"/>
      </rPr>
      <t>存货跌价准备</t>
    </r>
  </si>
  <si>
    <r>
      <rPr>
        <sz val="10"/>
        <rFont val="宋体"/>
        <charset val="134"/>
      </rPr>
      <t>三</t>
    </r>
  </si>
  <si>
    <r>
      <rPr>
        <sz val="10"/>
        <color indexed="8"/>
        <rFont val="宋体"/>
        <charset val="134"/>
      </rPr>
      <t>债权投资减值准备</t>
    </r>
  </si>
  <si>
    <r>
      <rPr>
        <sz val="10"/>
        <rFont val="宋体"/>
        <charset val="134"/>
      </rPr>
      <t>四</t>
    </r>
  </si>
  <si>
    <r>
      <rPr>
        <sz val="10"/>
        <color indexed="8"/>
        <rFont val="宋体"/>
        <charset val="134"/>
      </rPr>
      <t>其他债权投资减值准备</t>
    </r>
  </si>
  <si>
    <r>
      <rPr>
        <sz val="10"/>
        <rFont val="宋体"/>
        <charset val="134"/>
      </rPr>
      <t>五</t>
    </r>
  </si>
  <si>
    <r>
      <rPr>
        <sz val="10"/>
        <color indexed="8"/>
        <rFont val="宋体"/>
        <charset val="134"/>
      </rPr>
      <t>长期股权投资减值准备</t>
    </r>
  </si>
  <si>
    <t>六</t>
  </si>
  <si>
    <r>
      <rPr>
        <sz val="10"/>
        <color indexed="8"/>
        <rFont val="宋体"/>
        <charset val="134"/>
      </rPr>
      <t>其他权益工具投资减值准备</t>
    </r>
  </si>
  <si>
    <t>七</t>
  </si>
  <si>
    <r>
      <rPr>
        <sz val="10"/>
        <color indexed="8"/>
        <rFont val="宋体"/>
        <charset val="134"/>
      </rPr>
      <t>其他非流动金融资产减值准备</t>
    </r>
  </si>
  <si>
    <t>八</t>
  </si>
  <si>
    <r>
      <rPr>
        <sz val="10"/>
        <color indexed="8"/>
        <rFont val="宋体"/>
        <charset val="134"/>
      </rPr>
      <t>投资性房地产减值准备</t>
    </r>
  </si>
  <si>
    <t>九</t>
  </si>
  <si>
    <r>
      <rPr>
        <sz val="10"/>
        <color indexed="8"/>
        <rFont val="宋体"/>
        <charset val="134"/>
      </rPr>
      <t>固定资产减值准备</t>
    </r>
  </si>
  <si>
    <t>十</t>
  </si>
  <si>
    <r>
      <rPr>
        <sz val="10"/>
        <color indexed="8"/>
        <rFont val="宋体"/>
        <charset val="134"/>
      </rPr>
      <t>在建工程减值准备</t>
    </r>
  </si>
  <si>
    <t>十一</t>
  </si>
  <si>
    <r>
      <rPr>
        <sz val="10"/>
        <color indexed="8"/>
        <rFont val="宋体"/>
        <charset val="134"/>
      </rPr>
      <t>生产性生物资产减值准备</t>
    </r>
  </si>
  <si>
    <t>十二</t>
  </si>
  <si>
    <r>
      <rPr>
        <sz val="10"/>
        <color indexed="8"/>
        <rFont val="宋体"/>
        <charset val="134"/>
      </rPr>
      <t>油气资产减值准备</t>
    </r>
  </si>
  <si>
    <t>十三</t>
  </si>
  <si>
    <r>
      <rPr>
        <sz val="10"/>
        <color indexed="8"/>
        <rFont val="宋体"/>
        <charset val="134"/>
      </rPr>
      <t>使用权资产减值准备</t>
    </r>
  </si>
  <si>
    <t>十四</t>
  </si>
  <si>
    <r>
      <rPr>
        <sz val="10"/>
        <color indexed="8"/>
        <rFont val="宋体"/>
        <charset val="134"/>
      </rPr>
      <t>无形资产减值准备</t>
    </r>
  </si>
  <si>
    <t>十五</t>
  </si>
  <si>
    <r>
      <rPr>
        <sz val="10"/>
        <color indexed="8"/>
        <rFont val="宋体"/>
        <charset val="134"/>
      </rPr>
      <t>商誉减值准备</t>
    </r>
  </si>
  <si>
    <t>十六</t>
  </si>
  <si>
    <r>
      <rPr>
        <sz val="10"/>
        <color indexed="8"/>
        <rFont val="宋体"/>
        <charset val="134"/>
      </rPr>
      <t>其他</t>
    </r>
  </si>
  <si>
    <r>
      <rPr>
        <sz val="10"/>
        <color indexed="8"/>
        <rFont val="宋体"/>
        <charset val="134"/>
      </rPr>
      <t>合计</t>
    </r>
  </si>
  <si>
    <r>
      <rPr>
        <u/>
        <sz val="8"/>
        <color rgb="FF800080"/>
        <rFont val="宋体"/>
        <charset val="134"/>
      </rPr>
      <t>返回索引页</t>
    </r>
  </si>
  <si>
    <r>
      <rPr>
        <u/>
        <sz val="8"/>
        <color rgb="FF800080"/>
        <rFont val="宋体"/>
        <charset val="134"/>
      </rPr>
      <t>返回</t>
    </r>
  </si>
  <si>
    <r>
      <rPr>
        <sz val="18"/>
        <rFont val="黑体"/>
        <charset val="134"/>
      </rPr>
      <t>流动资产评估汇总表</t>
    </r>
  </si>
  <si>
    <r>
      <rPr>
        <sz val="10"/>
        <rFont val="宋体"/>
        <charset val="134"/>
      </rPr>
      <t>表</t>
    </r>
    <r>
      <rPr>
        <sz val="10"/>
        <rFont val="Times New Roman"/>
        <charset val="134"/>
      </rPr>
      <t>3</t>
    </r>
  </si>
  <si>
    <t>编号</t>
  </si>
  <si>
    <t>科目名称</t>
  </si>
  <si>
    <t>审计前账面值</t>
  </si>
  <si>
    <t>账面价值</t>
  </si>
  <si>
    <t>评估价值</t>
  </si>
  <si>
    <r>
      <rPr>
        <b/>
        <sz val="10"/>
        <color indexed="8"/>
        <rFont val="宋体"/>
        <charset val="134"/>
      </rPr>
      <t>增减值</t>
    </r>
  </si>
  <si>
    <r>
      <rPr>
        <b/>
        <sz val="10"/>
        <color indexed="8"/>
        <rFont val="Times New Roman"/>
        <charset val="134"/>
      </rPr>
      <t>增值率</t>
    </r>
    <r>
      <rPr>
        <b/>
        <sz val="10"/>
        <rFont val="Times New Roman"/>
        <charset val="134"/>
      </rPr>
      <t>%</t>
    </r>
  </si>
  <si>
    <t>3-1</t>
  </si>
  <si>
    <t>存款</t>
  </si>
  <si>
    <t>他币）</t>
  </si>
  <si>
    <t>3-2</t>
  </si>
  <si>
    <t>3-3</t>
  </si>
  <si>
    <t>3-4</t>
  </si>
  <si>
    <r>
      <rPr>
        <sz val="10"/>
        <color indexed="8"/>
        <rFont val="宋体"/>
        <charset val="134"/>
      </rPr>
      <t>应收票据余额</t>
    </r>
  </si>
  <si>
    <r>
      <rPr>
        <sz val="10"/>
        <color indexed="8"/>
        <rFont val="宋体"/>
        <charset val="134"/>
      </rPr>
      <t>应收票据</t>
    </r>
  </si>
  <si>
    <t>3-5</t>
  </si>
  <si>
    <r>
      <rPr>
        <sz val="10"/>
        <color indexed="8"/>
        <rFont val="宋体"/>
        <charset val="134"/>
      </rPr>
      <t>应收账款余额</t>
    </r>
  </si>
  <si>
    <r>
      <rPr>
        <sz val="10"/>
        <color indexed="8"/>
        <rFont val="宋体"/>
        <charset val="134"/>
      </rPr>
      <t>应收账款</t>
    </r>
  </si>
  <si>
    <t>3-6</t>
  </si>
  <si>
    <r>
      <rPr>
        <sz val="10"/>
        <color indexed="8"/>
        <rFont val="宋体"/>
        <charset val="134"/>
      </rPr>
      <t>预付账款余额</t>
    </r>
  </si>
  <si>
    <r>
      <rPr>
        <sz val="10"/>
        <color indexed="8"/>
        <rFont val="宋体"/>
        <charset val="134"/>
      </rPr>
      <t>预付账款</t>
    </r>
  </si>
  <si>
    <t>3-7</t>
  </si>
  <si>
    <r>
      <rPr>
        <sz val="10"/>
        <color indexed="8"/>
        <rFont val="宋体"/>
        <charset val="134"/>
      </rPr>
      <t>其他应收款余额</t>
    </r>
  </si>
  <si>
    <r>
      <rPr>
        <sz val="10"/>
        <color indexed="8"/>
        <rFont val="宋体"/>
        <charset val="134"/>
      </rPr>
      <t>其他应收款</t>
    </r>
  </si>
  <si>
    <t>3-8</t>
  </si>
  <si>
    <r>
      <rPr>
        <sz val="10"/>
        <color indexed="8"/>
        <rFont val="宋体"/>
        <charset val="134"/>
      </rPr>
      <t>存货余额</t>
    </r>
  </si>
  <si>
    <r>
      <rPr>
        <sz val="10"/>
        <color indexed="8"/>
        <rFont val="宋体"/>
        <charset val="134"/>
      </rPr>
      <t>存货</t>
    </r>
  </si>
  <si>
    <t>3-9</t>
  </si>
  <si>
    <r>
      <rPr>
        <sz val="10"/>
        <color indexed="8"/>
        <rFont val="宋体"/>
        <charset val="134"/>
      </rPr>
      <t>合同资产余额</t>
    </r>
  </si>
  <si>
    <r>
      <rPr>
        <sz val="10"/>
        <color rgb="FF000000"/>
        <rFont val="Times New Roman"/>
        <charset val="134"/>
      </rPr>
      <t xml:space="preserve">    </t>
    </r>
    <r>
      <rPr>
        <sz val="10"/>
        <color rgb="FF000000"/>
        <rFont val="宋体"/>
        <charset val="134"/>
      </rPr>
      <t>减：坏账准备</t>
    </r>
  </si>
  <si>
    <t>3-10</t>
  </si>
  <si>
    <t>3-11</t>
  </si>
  <si>
    <t>3-12</t>
  </si>
  <si>
    <r>
      <rPr>
        <b/>
        <sz val="10"/>
        <color indexed="8"/>
        <rFont val="宋体"/>
        <charset val="134"/>
      </rPr>
      <t>流动资产余额合计</t>
    </r>
  </si>
  <si>
    <r>
      <rPr>
        <sz val="10"/>
        <color indexed="8"/>
        <rFont val="宋体"/>
        <charset val="134"/>
      </rPr>
      <t>减：减值准备</t>
    </r>
  </si>
  <si>
    <r>
      <rPr>
        <b/>
        <sz val="10"/>
        <color indexed="8"/>
        <rFont val="宋体"/>
        <charset val="134"/>
      </rPr>
      <t>流动资产净值合计</t>
    </r>
  </si>
  <si>
    <t>共 1 页 第 1 页</t>
  </si>
  <si>
    <r>
      <rPr>
        <u/>
        <sz val="8"/>
        <color indexed="12"/>
        <rFont val="宋体"/>
        <charset val="134"/>
      </rPr>
      <t>返回</t>
    </r>
  </si>
  <si>
    <r>
      <rPr>
        <sz val="18"/>
        <rFont val="黑体"/>
        <charset val="134"/>
      </rPr>
      <t>货币资金评估汇总表</t>
    </r>
  </si>
  <si>
    <r>
      <rPr>
        <sz val="10"/>
        <rFont val="宋体"/>
        <charset val="134"/>
      </rPr>
      <t>表</t>
    </r>
    <r>
      <rPr>
        <sz val="10"/>
        <rFont val="Times New Roman"/>
        <charset val="134"/>
      </rPr>
      <t>3-1</t>
    </r>
  </si>
  <si>
    <t>3-1-1</t>
  </si>
  <si>
    <r>
      <rPr>
        <sz val="10"/>
        <color indexed="8"/>
        <rFont val="宋体"/>
        <charset val="134"/>
      </rPr>
      <t>现金</t>
    </r>
  </si>
  <si>
    <t>3-1-2</t>
  </si>
  <si>
    <r>
      <rPr>
        <sz val="10"/>
        <color indexed="8"/>
        <rFont val="宋体"/>
        <charset val="134"/>
      </rPr>
      <t>银行存款</t>
    </r>
  </si>
  <si>
    <t>3-1-3</t>
  </si>
  <si>
    <r>
      <rPr>
        <sz val="10"/>
        <color indexed="8"/>
        <rFont val="宋体"/>
        <charset val="134"/>
      </rPr>
      <t>其他货币资金</t>
    </r>
  </si>
  <si>
    <r>
      <rPr>
        <b/>
        <sz val="10"/>
        <color indexed="8"/>
        <rFont val="宋体"/>
        <charset val="134"/>
      </rPr>
      <t>货币资金合计</t>
    </r>
  </si>
  <si>
    <r>
      <rPr>
        <u/>
        <sz val="8"/>
        <color indexed="12"/>
        <rFont val="宋体"/>
        <charset val="134"/>
      </rPr>
      <t>返回索引页</t>
    </r>
  </si>
  <si>
    <r>
      <rPr>
        <sz val="18"/>
        <rFont val="黑体"/>
        <charset val="134"/>
      </rPr>
      <t>货币资金</t>
    </r>
    <r>
      <rPr>
        <sz val="18"/>
        <rFont val="Times New Roman"/>
        <charset val="134"/>
      </rPr>
      <t>—</t>
    </r>
    <r>
      <rPr>
        <sz val="18"/>
        <rFont val="黑体"/>
        <charset val="134"/>
      </rPr>
      <t>现金评估明细表</t>
    </r>
  </si>
  <si>
    <r>
      <rPr>
        <sz val="10"/>
        <rFont val="宋体"/>
        <charset val="134"/>
      </rPr>
      <t>表</t>
    </r>
    <r>
      <rPr>
        <sz val="10"/>
        <rFont val="Times New Roman"/>
        <charset val="134"/>
      </rPr>
      <t>3-1-1</t>
    </r>
  </si>
  <si>
    <r>
      <rPr>
        <b/>
        <sz val="10"/>
        <rFont val="宋体"/>
        <charset val="134"/>
      </rPr>
      <t>存放部门（单位</t>
    </r>
    <r>
      <rPr>
        <b/>
        <sz val="10"/>
        <rFont val="Times New Roman"/>
        <charset val="134"/>
      </rPr>
      <t>)</t>
    </r>
  </si>
  <si>
    <r>
      <rPr>
        <b/>
        <sz val="10"/>
        <rFont val="宋体"/>
        <charset val="134"/>
      </rPr>
      <t>币种</t>
    </r>
  </si>
  <si>
    <r>
      <rPr>
        <b/>
        <sz val="10"/>
        <rFont val="宋体"/>
        <charset val="134"/>
      </rPr>
      <t>外币账面金额</t>
    </r>
  </si>
  <si>
    <r>
      <rPr>
        <b/>
        <sz val="10"/>
        <rFont val="宋体"/>
        <charset val="134"/>
      </rPr>
      <t>评估基准日汇率</t>
    </r>
  </si>
  <si>
    <r>
      <rPr>
        <b/>
        <sz val="10"/>
        <rFont val="宋体"/>
        <charset val="134"/>
      </rPr>
      <t>备注</t>
    </r>
  </si>
  <si>
    <r>
      <rPr>
        <b/>
        <sz val="10"/>
        <rFont val="宋体"/>
        <charset val="134"/>
      </rPr>
      <t>合</t>
    </r>
    <r>
      <rPr>
        <b/>
        <sz val="10"/>
        <rFont val="Times New Roman"/>
        <charset val="134"/>
      </rPr>
      <t xml:space="preserve">         </t>
    </r>
    <r>
      <rPr>
        <b/>
        <sz val="10"/>
        <rFont val="宋体"/>
        <charset val="134"/>
      </rPr>
      <t>计</t>
    </r>
  </si>
  <si>
    <r>
      <rPr>
        <sz val="18"/>
        <rFont val="黑体"/>
        <charset val="134"/>
      </rPr>
      <t>货币资金</t>
    </r>
    <r>
      <rPr>
        <sz val="18"/>
        <rFont val="Times New Roman"/>
        <charset val="134"/>
      </rPr>
      <t>—</t>
    </r>
    <r>
      <rPr>
        <sz val="18"/>
        <rFont val="黑体"/>
        <charset val="134"/>
      </rPr>
      <t>银行存款评估明细表</t>
    </r>
  </si>
  <si>
    <r>
      <rPr>
        <sz val="10"/>
        <rFont val="宋体"/>
        <charset val="134"/>
      </rPr>
      <t>表</t>
    </r>
    <r>
      <rPr>
        <sz val="10"/>
        <rFont val="Times New Roman"/>
        <charset val="134"/>
      </rPr>
      <t>3-1-2</t>
    </r>
  </si>
  <si>
    <r>
      <rPr>
        <b/>
        <sz val="10"/>
        <rFont val="宋体"/>
        <charset val="134"/>
      </rPr>
      <t>开户银行</t>
    </r>
  </si>
  <si>
    <r>
      <rPr>
        <b/>
        <sz val="10"/>
        <rFont val="宋体"/>
        <charset val="134"/>
      </rPr>
      <t>账号</t>
    </r>
  </si>
  <si>
    <r>
      <rPr>
        <sz val="18"/>
        <rFont val="黑体"/>
        <charset val="134"/>
      </rPr>
      <t>货币资金</t>
    </r>
    <r>
      <rPr>
        <sz val="18"/>
        <rFont val="Times New Roman"/>
        <charset val="134"/>
      </rPr>
      <t>—</t>
    </r>
    <r>
      <rPr>
        <sz val="18"/>
        <rFont val="黑体"/>
        <charset val="134"/>
      </rPr>
      <t>其他货币资金评估明细表</t>
    </r>
  </si>
  <si>
    <r>
      <rPr>
        <sz val="10"/>
        <rFont val="宋体"/>
        <charset val="134"/>
      </rPr>
      <t>表</t>
    </r>
    <r>
      <rPr>
        <sz val="10"/>
        <rFont val="Times New Roman"/>
        <charset val="134"/>
      </rPr>
      <t>3-1-3</t>
    </r>
  </si>
  <si>
    <r>
      <rPr>
        <b/>
        <sz val="10"/>
        <rFont val="宋体"/>
        <charset val="134"/>
      </rPr>
      <t>名称及内容</t>
    </r>
  </si>
  <si>
    <r>
      <rPr>
        <b/>
        <sz val="10"/>
        <rFont val="宋体"/>
        <charset val="134"/>
      </rPr>
      <t>用途</t>
    </r>
  </si>
  <si>
    <r>
      <rPr>
        <sz val="18"/>
        <rFont val="黑体"/>
        <charset val="134"/>
      </rPr>
      <t>交易性金融资产评估汇总表</t>
    </r>
  </si>
  <si>
    <r>
      <rPr>
        <sz val="10"/>
        <rFont val="宋体"/>
        <charset val="134"/>
      </rPr>
      <t>表</t>
    </r>
    <r>
      <rPr>
        <sz val="10"/>
        <rFont val="Times New Roman"/>
        <charset val="134"/>
      </rPr>
      <t>3-2</t>
    </r>
  </si>
  <si>
    <t>增值率%</t>
  </si>
  <si>
    <t>3-2-1</t>
  </si>
  <si>
    <t>交易性金融资产-股票投资</t>
  </si>
  <si>
    <t>3-2-2</t>
  </si>
  <si>
    <t>交易性金融资产-债券投资</t>
  </si>
  <si>
    <t>3-2-3</t>
  </si>
  <si>
    <t>交易性金融资产-基金投资</t>
  </si>
  <si>
    <t>3-2-4</t>
  </si>
  <si>
    <t>交易性金融资产-其他投资</t>
  </si>
  <si>
    <t>交易性金融资产合计</t>
  </si>
  <si>
    <r>
      <rPr>
        <sz val="18"/>
        <rFont val="黑体"/>
        <charset val="134"/>
      </rPr>
      <t>交易性金融资产</t>
    </r>
    <r>
      <rPr>
        <sz val="18"/>
        <rFont val="Times New Roman"/>
        <charset val="134"/>
      </rPr>
      <t>—</t>
    </r>
    <r>
      <rPr>
        <sz val="18"/>
        <rFont val="黑体"/>
        <charset val="134"/>
      </rPr>
      <t>股票投资评估明细表</t>
    </r>
  </si>
  <si>
    <r>
      <rPr>
        <sz val="10"/>
        <rFont val="宋体"/>
        <charset val="134"/>
      </rPr>
      <t>表</t>
    </r>
    <r>
      <rPr>
        <sz val="10"/>
        <rFont val="Times New Roman"/>
        <charset val="134"/>
      </rPr>
      <t>3-2-1</t>
    </r>
  </si>
  <si>
    <r>
      <rPr>
        <b/>
        <sz val="10"/>
        <rFont val="宋体"/>
        <charset val="134"/>
      </rPr>
      <t>被投资单位名称</t>
    </r>
  </si>
  <si>
    <r>
      <rPr>
        <b/>
        <sz val="10"/>
        <rFont val="宋体"/>
        <charset val="134"/>
      </rPr>
      <t>股票名称</t>
    </r>
  </si>
  <si>
    <r>
      <rPr>
        <b/>
        <sz val="10"/>
        <rFont val="宋体"/>
        <charset val="134"/>
      </rPr>
      <t>投资日期</t>
    </r>
  </si>
  <si>
    <r>
      <rPr>
        <b/>
        <sz val="10"/>
        <rFont val="宋体"/>
        <charset val="134"/>
      </rPr>
      <t>持股数量</t>
    </r>
  </si>
  <si>
    <r>
      <rPr>
        <b/>
        <sz val="10"/>
        <rFont val="宋体"/>
        <charset val="134"/>
      </rPr>
      <t>成本</t>
    </r>
  </si>
  <si>
    <r>
      <rPr>
        <b/>
        <sz val="10"/>
        <rFont val="宋体"/>
        <charset val="134"/>
      </rPr>
      <t>基准日收盘价</t>
    </r>
    <r>
      <rPr>
        <b/>
        <sz val="10"/>
        <rFont val="Times New Roman"/>
        <charset val="134"/>
      </rPr>
      <t xml:space="preserve"> </t>
    </r>
    <r>
      <rPr>
        <b/>
        <sz val="10"/>
        <rFont val="宋体"/>
        <charset val="134"/>
      </rPr>
      <t>元</t>
    </r>
    <r>
      <rPr>
        <b/>
        <sz val="10"/>
        <rFont val="Times New Roman"/>
        <charset val="134"/>
      </rPr>
      <t>/</t>
    </r>
    <r>
      <rPr>
        <b/>
        <sz val="10"/>
        <rFont val="宋体"/>
        <charset val="134"/>
      </rPr>
      <t>股</t>
    </r>
  </si>
  <si>
    <r>
      <rPr>
        <b/>
        <sz val="10"/>
        <rFont val="宋体"/>
        <charset val="134"/>
      </rPr>
      <t>合</t>
    </r>
    <r>
      <rPr>
        <b/>
        <sz val="10"/>
        <rFont val="Times New Roman"/>
        <charset val="134"/>
      </rPr>
      <t xml:space="preserve">          </t>
    </r>
    <r>
      <rPr>
        <b/>
        <sz val="10"/>
        <rFont val="宋体"/>
        <charset val="134"/>
      </rPr>
      <t>计</t>
    </r>
  </si>
  <si>
    <r>
      <rPr>
        <sz val="18"/>
        <rFont val="黑体"/>
        <charset val="134"/>
      </rPr>
      <t>交易性金融资产</t>
    </r>
    <r>
      <rPr>
        <sz val="18"/>
        <rFont val="Times New Roman"/>
        <charset val="134"/>
      </rPr>
      <t>—</t>
    </r>
    <r>
      <rPr>
        <sz val="18"/>
        <rFont val="黑体"/>
        <charset val="134"/>
      </rPr>
      <t>债券投资评估明细表</t>
    </r>
  </si>
  <si>
    <r>
      <rPr>
        <sz val="10"/>
        <rFont val="宋体"/>
        <charset val="134"/>
      </rPr>
      <t>表</t>
    </r>
    <r>
      <rPr>
        <sz val="10"/>
        <rFont val="Times New Roman"/>
        <charset val="134"/>
      </rPr>
      <t>3-2-2</t>
    </r>
  </si>
  <si>
    <r>
      <rPr>
        <b/>
        <sz val="10"/>
        <rFont val="宋体"/>
        <charset val="134"/>
      </rPr>
      <t>债券名称</t>
    </r>
  </si>
  <si>
    <r>
      <rPr>
        <b/>
        <sz val="10"/>
        <rFont val="宋体"/>
        <charset val="134"/>
      </rPr>
      <t>发行日期</t>
    </r>
  </si>
  <si>
    <r>
      <rPr>
        <b/>
        <sz val="10"/>
        <rFont val="宋体"/>
        <charset val="134"/>
      </rPr>
      <t>票面利率</t>
    </r>
    <r>
      <rPr>
        <b/>
        <sz val="10"/>
        <rFont val="Times New Roman"/>
        <charset val="134"/>
      </rPr>
      <t>%</t>
    </r>
  </si>
  <si>
    <r>
      <rPr>
        <sz val="18"/>
        <rFont val="黑体"/>
        <charset val="134"/>
      </rPr>
      <t>交易性金融资产</t>
    </r>
    <r>
      <rPr>
        <sz val="18"/>
        <rFont val="Times New Roman"/>
        <charset val="134"/>
      </rPr>
      <t>—</t>
    </r>
    <r>
      <rPr>
        <sz val="18"/>
        <rFont val="黑体"/>
        <charset val="134"/>
      </rPr>
      <t>基金投资评估明细表</t>
    </r>
  </si>
  <si>
    <r>
      <rPr>
        <sz val="10"/>
        <rFont val="宋体"/>
        <charset val="134"/>
      </rPr>
      <t>表</t>
    </r>
    <r>
      <rPr>
        <sz val="10"/>
        <rFont val="Times New Roman"/>
        <charset val="134"/>
      </rPr>
      <t>3-2-3</t>
    </r>
  </si>
  <si>
    <r>
      <rPr>
        <b/>
        <sz val="10"/>
        <rFont val="宋体"/>
        <charset val="134"/>
      </rPr>
      <t>基金发行单位</t>
    </r>
  </si>
  <si>
    <r>
      <rPr>
        <b/>
        <sz val="10"/>
        <rFont val="宋体"/>
        <charset val="134"/>
      </rPr>
      <t>基金名称</t>
    </r>
  </si>
  <si>
    <r>
      <rPr>
        <b/>
        <sz val="10"/>
        <rFont val="宋体"/>
        <charset val="134"/>
      </rPr>
      <t>基金类型</t>
    </r>
  </si>
  <si>
    <r>
      <rPr>
        <b/>
        <sz val="10"/>
        <rFont val="宋体"/>
        <charset val="134"/>
      </rPr>
      <t>基准日净值</t>
    </r>
    <r>
      <rPr>
        <b/>
        <sz val="10"/>
        <rFont val="Times New Roman"/>
        <charset val="134"/>
      </rPr>
      <t>/</t>
    </r>
    <r>
      <rPr>
        <b/>
        <sz val="10"/>
        <rFont val="宋体"/>
        <charset val="134"/>
      </rPr>
      <t>份</t>
    </r>
  </si>
  <si>
    <t xml:space="preserve"> </t>
  </si>
  <si>
    <r>
      <rPr>
        <sz val="18"/>
        <rFont val="黑体"/>
        <charset val="134"/>
      </rPr>
      <t>交易性金融资产</t>
    </r>
    <r>
      <rPr>
        <sz val="18"/>
        <rFont val="Times New Roman"/>
        <charset val="134"/>
      </rPr>
      <t>—</t>
    </r>
    <r>
      <rPr>
        <sz val="18"/>
        <rFont val="黑体"/>
        <charset val="134"/>
      </rPr>
      <t>其他投资评估明细表</t>
    </r>
  </si>
  <si>
    <r>
      <rPr>
        <sz val="10"/>
        <rFont val="宋体"/>
        <charset val="134"/>
      </rPr>
      <t>表</t>
    </r>
    <r>
      <rPr>
        <sz val="10"/>
        <rFont val="Times New Roman"/>
        <charset val="134"/>
      </rPr>
      <t>3-2-4</t>
    </r>
  </si>
  <si>
    <r>
      <rPr>
        <b/>
        <sz val="10"/>
        <rFont val="宋体"/>
        <charset val="134"/>
      </rPr>
      <t>投资内容</t>
    </r>
  </si>
  <si>
    <r>
      <rPr>
        <b/>
        <sz val="10"/>
        <rFont val="宋体"/>
        <charset val="134"/>
      </rPr>
      <t>购买日期</t>
    </r>
  </si>
  <si>
    <r>
      <rPr>
        <b/>
        <sz val="10"/>
        <rFont val="宋体"/>
        <charset val="134"/>
      </rPr>
      <t>投资类型</t>
    </r>
  </si>
  <si>
    <r>
      <rPr>
        <b/>
        <sz val="10"/>
        <rFont val="宋体"/>
        <charset val="134"/>
      </rPr>
      <t>投资数量</t>
    </r>
  </si>
  <si>
    <r>
      <rPr>
        <sz val="18"/>
        <rFont val="黑体"/>
        <charset val="134"/>
      </rPr>
      <t>衍生金融资产评估明细表</t>
    </r>
  </si>
  <si>
    <r>
      <rPr>
        <sz val="10"/>
        <rFont val="宋体"/>
        <charset val="134"/>
      </rPr>
      <t>表</t>
    </r>
    <r>
      <rPr>
        <sz val="10"/>
        <rFont val="Times New Roman"/>
        <charset val="134"/>
      </rPr>
      <t>3-3</t>
    </r>
  </si>
  <si>
    <r>
      <rPr>
        <sz val="18"/>
        <rFont val="黑体"/>
        <charset val="134"/>
      </rPr>
      <t>应收票据评估明细表</t>
    </r>
  </si>
  <si>
    <r>
      <rPr>
        <sz val="10"/>
        <rFont val="宋体"/>
        <charset val="134"/>
      </rPr>
      <t>表</t>
    </r>
    <r>
      <rPr>
        <sz val="10"/>
        <rFont val="Times New Roman"/>
        <charset val="134"/>
      </rPr>
      <t>3-4</t>
    </r>
  </si>
  <si>
    <r>
      <rPr>
        <b/>
        <sz val="10"/>
        <rFont val="宋体"/>
        <charset val="134"/>
      </rPr>
      <t>户名（结算对象</t>
    </r>
    <r>
      <rPr>
        <b/>
        <sz val="10"/>
        <rFont val="Times New Roman"/>
        <charset val="134"/>
      </rPr>
      <t>)</t>
    </r>
  </si>
  <si>
    <r>
      <rPr>
        <b/>
        <sz val="10"/>
        <rFont val="宋体"/>
        <charset val="134"/>
      </rPr>
      <t>出票日期</t>
    </r>
  </si>
  <si>
    <r>
      <rPr>
        <b/>
        <sz val="10"/>
        <rFont val="宋体"/>
        <charset val="134"/>
      </rPr>
      <t>到期日期</t>
    </r>
  </si>
  <si>
    <r>
      <rPr>
        <b/>
        <sz val="10"/>
        <rFont val="宋体"/>
        <charset val="134"/>
      </rPr>
      <t>账面余额合计</t>
    </r>
  </si>
  <si>
    <r>
      <rPr>
        <sz val="10"/>
        <rFont val="宋体"/>
        <charset val="134"/>
      </rPr>
      <t>减：坏账准备</t>
    </r>
  </si>
  <si>
    <r>
      <rPr>
        <sz val="10"/>
        <rFont val="宋体"/>
        <charset val="134"/>
      </rPr>
      <t>减：预计风险损失</t>
    </r>
  </si>
  <si>
    <r>
      <rPr>
        <b/>
        <sz val="10"/>
        <rFont val="宋体"/>
        <charset val="134"/>
      </rPr>
      <t>账面净值合计</t>
    </r>
  </si>
  <si>
    <r>
      <rPr>
        <u/>
        <sz val="8"/>
        <color rgb="FF800080"/>
        <rFont val="宋体"/>
        <charset val="134"/>
      </rPr>
      <t>返回</t>
    </r>
    <r>
      <rPr>
        <u/>
        <sz val="8"/>
        <color rgb="FF800080"/>
        <rFont val="Times New Roman"/>
        <charset val="134"/>
      </rPr>
      <t xml:space="preserve"> </t>
    </r>
  </si>
  <si>
    <r>
      <rPr>
        <sz val="18"/>
        <rFont val="黑体"/>
        <charset val="134"/>
      </rPr>
      <t>应收账款评估明细表</t>
    </r>
  </si>
  <si>
    <r>
      <rPr>
        <sz val="10"/>
        <rFont val="宋体"/>
        <charset val="134"/>
      </rPr>
      <t>表</t>
    </r>
    <r>
      <rPr>
        <sz val="10"/>
        <rFont val="Times New Roman"/>
        <charset val="134"/>
      </rPr>
      <t>3-5</t>
    </r>
  </si>
  <si>
    <r>
      <rPr>
        <b/>
        <sz val="10"/>
        <rFont val="宋体"/>
        <charset val="134"/>
      </rPr>
      <t>账龄总数与账面价值差异</t>
    </r>
    <r>
      <rPr>
        <b/>
        <sz val="10"/>
        <rFont val="Times New Roman"/>
        <charset val="134"/>
      </rPr>
      <t>(</t>
    </r>
    <r>
      <rPr>
        <b/>
        <sz val="10"/>
        <rFont val="宋体"/>
        <charset val="134"/>
      </rPr>
      <t>应等于</t>
    </r>
    <r>
      <rPr>
        <b/>
        <sz val="10"/>
        <rFont val="Times New Roman"/>
        <charset val="134"/>
      </rPr>
      <t>0)</t>
    </r>
  </si>
  <si>
    <r>
      <rPr>
        <b/>
        <sz val="10"/>
        <color indexed="10"/>
        <rFont val="宋体"/>
        <charset val="134"/>
      </rPr>
      <t>预计不可收回金额</t>
    </r>
    <r>
      <rPr>
        <b/>
        <sz val="10"/>
        <color indexed="10"/>
        <rFont val="Times New Roman"/>
        <charset val="134"/>
      </rPr>
      <t>(</t>
    </r>
    <r>
      <rPr>
        <b/>
        <sz val="10"/>
        <color indexed="10"/>
        <rFont val="宋体"/>
        <charset val="134"/>
      </rPr>
      <t>注</t>
    </r>
    <r>
      <rPr>
        <b/>
        <sz val="10"/>
        <color indexed="10"/>
        <rFont val="Times New Roman"/>
        <charset val="134"/>
      </rPr>
      <t>1)</t>
    </r>
  </si>
  <si>
    <r>
      <rPr>
        <b/>
        <sz val="10"/>
        <rFont val="宋体"/>
        <charset val="134"/>
      </rPr>
      <t>欠款单位名称（结算对象</t>
    </r>
    <r>
      <rPr>
        <b/>
        <sz val="10"/>
        <rFont val="Times New Roman"/>
        <charset val="134"/>
      </rPr>
      <t>)</t>
    </r>
  </si>
  <si>
    <r>
      <rPr>
        <b/>
        <sz val="10"/>
        <rFont val="宋体"/>
        <charset val="134"/>
      </rPr>
      <t>业务内容</t>
    </r>
  </si>
  <si>
    <r>
      <rPr>
        <b/>
        <sz val="10"/>
        <rFont val="宋体"/>
        <charset val="134"/>
      </rPr>
      <t>发生日期</t>
    </r>
  </si>
  <si>
    <r>
      <rPr>
        <b/>
        <sz val="10"/>
        <rFont val="宋体"/>
        <charset val="134"/>
      </rPr>
      <t>账龄</t>
    </r>
  </si>
  <si>
    <r>
      <rPr>
        <b/>
        <sz val="10"/>
        <rFont val="宋体"/>
        <charset val="134"/>
      </rPr>
      <t>是否内部往来</t>
    </r>
  </si>
  <si>
    <r>
      <rPr>
        <b/>
        <sz val="10"/>
        <rFont val="Times New Roman"/>
        <charset val="134"/>
      </rPr>
      <t>1</t>
    </r>
    <r>
      <rPr>
        <b/>
        <sz val="10"/>
        <rFont val="宋体"/>
        <charset val="134"/>
      </rPr>
      <t>年以内金额</t>
    </r>
  </si>
  <si>
    <r>
      <rPr>
        <b/>
        <sz val="10"/>
        <rFont val="Times New Roman"/>
        <charset val="134"/>
      </rPr>
      <t>1~2</t>
    </r>
    <r>
      <rPr>
        <b/>
        <sz val="10"/>
        <rFont val="宋体"/>
        <charset val="134"/>
      </rPr>
      <t>年金额</t>
    </r>
  </si>
  <si>
    <r>
      <rPr>
        <b/>
        <sz val="10"/>
        <rFont val="Times New Roman"/>
        <charset val="134"/>
      </rPr>
      <t>2~3</t>
    </r>
    <r>
      <rPr>
        <b/>
        <sz val="10"/>
        <rFont val="宋体"/>
        <charset val="134"/>
      </rPr>
      <t>年金额</t>
    </r>
  </si>
  <si>
    <r>
      <rPr>
        <b/>
        <sz val="10"/>
        <rFont val="Times New Roman"/>
        <charset val="134"/>
      </rPr>
      <t>3~4</t>
    </r>
    <r>
      <rPr>
        <b/>
        <sz val="10"/>
        <rFont val="宋体"/>
        <charset val="134"/>
      </rPr>
      <t>年金额</t>
    </r>
  </si>
  <si>
    <r>
      <rPr>
        <b/>
        <sz val="10"/>
        <rFont val="Times New Roman"/>
        <charset val="134"/>
      </rPr>
      <t>4~5</t>
    </r>
    <r>
      <rPr>
        <b/>
        <sz val="10"/>
        <rFont val="宋体"/>
        <charset val="134"/>
      </rPr>
      <t>年金额</t>
    </r>
  </si>
  <si>
    <r>
      <rPr>
        <b/>
        <sz val="10"/>
        <rFont val="Times New Roman"/>
        <charset val="134"/>
      </rPr>
      <t>5</t>
    </r>
    <r>
      <rPr>
        <b/>
        <sz val="10"/>
        <rFont val="宋体"/>
        <charset val="134"/>
      </rPr>
      <t>年以上金额</t>
    </r>
  </si>
  <si>
    <t>坏账准备</t>
  </si>
  <si>
    <r>
      <rPr>
        <b/>
        <sz val="10"/>
        <rFont val="Times New Roman"/>
        <charset val="134"/>
      </rPr>
      <t>“</t>
    </r>
    <r>
      <rPr>
        <b/>
        <sz val="10"/>
        <rFont val="宋体"/>
        <charset val="134"/>
      </rPr>
      <t>备注</t>
    </r>
    <r>
      <rPr>
        <b/>
        <sz val="10"/>
        <rFont val="Times New Roman"/>
        <charset val="134"/>
      </rPr>
      <t>”</t>
    </r>
    <r>
      <rPr>
        <b/>
        <sz val="10"/>
        <rFont val="宋体"/>
        <charset val="134"/>
      </rPr>
      <t>栏填写方法：</t>
    </r>
  </si>
  <si>
    <r>
      <rPr>
        <sz val="10"/>
        <rFont val="Times New Roman"/>
        <charset val="134"/>
      </rPr>
      <t>1.</t>
    </r>
    <r>
      <rPr>
        <sz val="10"/>
        <rFont val="宋体"/>
        <charset val="134"/>
      </rPr>
      <t>涉诉款项应在备注中标明</t>
    </r>
    <r>
      <rPr>
        <sz val="10"/>
        <rFont val="Times New Roman"/>
        <charset val="134"/>
      </rPr>
      <t>“</t>
    </r>
    <r>
      <rPr>
        <sz val="10"/>
        <rFont val="宋体"/>
        <charset val="134"/>
      </rPr>
      <t>涉诉</t>
    </r>
    <r>
      <rPr>
        <sz val="10"/>
        <rFont val="Times New Roman"/>
        <charset val="134"/>
      </rPr>
      <t>”</t>
    </r>
  </si>
  <si>
    <r>
      <rPr>
        <sz val="10"/>
        <rFont val="Times New Roman"/>
        <charset val="134"/>
      </rPr>
      <t>2.</t>
    </r>
    <r>
      <rPr>
        <sz val="10"/>
        <rFont val="宋体"/>
        <charset val="134"/>
      </rPr>
      <t>评估基准日后已部分或全部收回款项的，应注明日期及金额，如</t>
    </r>
    <r>
      <rPr>
        <sz val="10"/>
        <rFont val="Times New Roman"/>
        <charset val="134"/>
      </rPr>
      <t>“2017</t>
    </r>
    <r>
      <rPr>
        <sz val="10"/>
        <rFont val="宋体"/>
        <charset val="134"/>
      </rPr>
      <t>年</t>
    </r>
    <r>
      <rPr>
        <sz val="10"/>
        <rFont val="Times New Roman"/>
        <charset val="134"/>
      </rPr>
      <t>12</t>
    </r>
    <r>
      <rPr>
        <sz val="10"/>
        <rFont val="宋体"/>
        <charset val="134"/>
      </rPr>
      <t>月</t>
    </r>
    <r>
      <rPr>
        <sz val="10"/>
        <rFont val="Times New Roman"/>
        <charset val="134"/>
      </rPr>
      <t>12</t>
    </r>
    <r>
      <rPr>
        <sz val="10"/>
        <rFont val="宋体"/>
        <charset val="134"/>
      </rPr>
      <t>日收回</t>
    </r>
    <r>
      <rPr>
        <sz val="10"/>
        <rFont val="Times New Roman"/>
        <charset val="134"/>
      </rPr>
      <t>10,000.00</t>
    </r>
    <r>
      <rPr>
        <sz val="10"/>
        <rFont val="宋体"/>
        <charset val="134"/>
      </rPr>
      <t>元</t>
    </r>
    <r>
      <rPr>
        <sz val="10"/>
        <rFont val="Times New Roman"/>
        <charset val="134"/>
      </rPr>
      <t>”</t>
    </r>
  </si>
  <si>
    <r>
      <rPr>
        <sz val="10"/>
        <rFont val="Times New Roman"/>
        <charset val="134"/>
      </rPr>
      <t>3.</t>
    </r>
    <r>
      <rPr>
        <sz val="10"/>
        <rFont val="宋体"/>
        <charset val="134"/>
      </rPr>
      <t>被评估单位认为其他应说明的事项</t>
    </r>
  </si>
  <si>
    <r>
      <rPr>
        <sz val="18"/>
        <rFont val="黑体"/>
        <charset val="134"/>
      </rPr>
      <t>预付账款评估明细表</t>
    </r>
  </si>
  <si>
    <r>
      <rPr>
        <sz val="10"/>
        <rFont val="宋体"/>
        <charset val="134"/>
      </rPr>
      <t>表</t>
    </r>
    <r>
      <rPr>
        <sz val="10"/>
        <rFont val="Times New Roman"/>
        <charset val="134"/>
      </rPr>
      <t>3-6</t>
    </r>
  </si>
  <si>
    <r>
      <rPr>
        <b/>
        <sz val="10"/>
        <rFont val="宋体"/>
        <charset val="134"/>
      </rPr>
      <t>收款单位名称（结算对象</t>
    </r>
    <r>
      <rPr>
        <b/>
        <sz val="10"/>
        <rFont val="Times New Roman"/>
        <charset val="134"/>
      </rPr>
      <t>)</t>
    </r>
  </si>
  <si>
    <r>
      <rPr>
        <sz val="18"/>
        <rFont val="黑体"/>
        <charset val="134"/>
      </rPr>
      <t>其他应收款评估汇总表</t>
    </r>
  </si>
  <si>
    <r>
      <rPr>
        <sz val="10"/>
        <rFont val="宋体"/>
        <charset val="134"/>
      </rPr>
      <t>表</t>
    </r>
    <r>
      <rPr>
        <sz val="10"/>
        <rFont val="Times New Roman"/>
        <charset val="134"/>
      </rPr>
      <t>3-7</t>
    </r>
  </si>
  <si>
    <t>增值额</t>
  </si>
  <si>
    <t>3-7-1</t>
  </si>
  <si>
    <t>3-7-2</t>
  </si>
  <si>
    <r>
      <rPr>
        <sz val="10"/>
        <color indexed="8"/>
        <rFont val="宋体"/>
        <charset val="134"/>
      </rPr>
      <t>其他应收</t>
    </r>
    <r>
      <rPr>
        <sz val="10"/>
        <color indexed="8"/>
        <rFont val="Times New Roman"/>
        <charset val="134"/>
      </rPr>
      <t>-</t>
    </r>
    <r>
      <rPr>
        <sz val="10"/>
        <color indexed="8"/>
        <rFont val="宋体"/>
        <charset val="134"/>
      </rPr>
      <t>利息余额</t>
    </r>
  </si>
  <si>
    <r>
      <rPr>
        <sz val="10"/>
        <color indexed="8"/>
        <rFont val="宋体"/>
        <charset val="134"/>
      </rPr>
      <t>其他应收</t>
    </r>
    <r>
      <rPr>
        <sz val="10"/>
        <color indexed="8"/>
        <rFont val="Times New Roman"/>
        <charset val="134"/>
      </rPr>
      <t>-</t>
    </r>
    <r>
      <rPr>
        <sz val="10"/>
        <color indexed="8"/>
        <rFont val="宋体"/>
        <charset val="134"/>
      </rPr>
      <t>利息</t>
    </r>
  </si>
  <si>
    <t>3-7-3</t>
  </si>
  <si>
    <r>
      <rPr>
        <sz val="10"/>
        <color indexed="8"/>
        <rFont val="宋体"/>
        <charset val="134"/>
      </rPr>
      <t>其他应收</t>
    </r>
    <r>
      <rPr>
        <sz val="10"/>
        <color indexed="8"/>
        <rFont val="Times New Roman"/>
        <charset val="134"/>
      </rPr>
      <t>-</t>
    </r>
    <r>
      <rPr>
        <sz val="10"/>
        <color indexed="8"/>
        <rFont val="宋体"/>
        <charset val="134"/>
      </rPr>
      <t>股利余额</t>
    </r>
  </si>
  <si>
    <r>
      <rPr>
        <sz val="10"/>
        <color indexed="8"/>
        <rFont val="宋体"/>
        <charset val="134"/>
      </rPr>
      <t>其他应收</t>
    </r>
    <r>
      <rPr>
        <sz val="10"/>
        <color indexed="8"/>
        <rFont val="Times New Roman"/>
        <charset val="134"/>
      </rPr>
      <t>-</t>
    </r>
    <r>
      <rPr>
        <sz val="10"/>
        <color indexed="8"/>
        <rFont val="宋体"/>
        <charset val="134"/>
      </rPr>
      <t>股利</t>
    </r>
  </si>
  <si>
    <r>
      <rPr>
        <b/>
        <sz val="10"/>
        <rFont val="宋体"/>
        <charset val="134"/>
      </rPr>
      <t>其他应收款余额合计</t>
    </r>
  </si>
  <si>
    <r>
      <rPr>
        <sz val="10"/>
        <rFont val="宋体"/>
        <charset val="134"/>
      </rPr>
      <t>减：减值准备</t>
    </r>
  </si>
  <si>
    <r>
      <rPr>
        <b/>
        <sz val="10"/>
        <rFont val="宋体"/>
        <charset val="134"/>
      </rPr>
      <t>其他应收款净值合计</t>
    </r>
  </si>
  <si>
    <r>
      <rPr>
        <sz val="18"/>
        <rFont val="黑体"/>
        <charset val="134"/>
      </rPr>
      <t>其他应收款评估明细表</t>
    </r>
  </si>
  <si>
    <r>
      <rPr>
        <sz val="10"/>
        <rFont val="宋体"/>
        <charset val="134"/>
      </rPr>
      <t>表</t>
    </r>
    <r>
      <rPr>
        <sz val="10"/>
        <rFont val="Times New Roman"/>
        <charset val="134"/>
      </rPr>
      <t>3-7-1</t>
    </r>
  </si>
  <si>
    <r>
      <rPr>
        <b/>
        <sz val="10"/>
        <rFont val="宋体"/>
        <charset val="134"/>
      </rPr>
      <t>欠款单位（人）名称（结算对象</t>
    </r>
    <r>
      <rPr>
        <b/>
        <sz val="10"/>
        <rFont val="Times New Roman"/>
        <charset val="134"/>
      </rPr>
      <t>)</t>
    </r>
  </si>
  <si>
    <t>3.被评估单位认为其他应说明的事项</t>
  </si>
  <si>
    <r>
      <rPr>
        <sz val="18"/>
        <rFont val="黑体"/>
        <charset val="134"/>
      </rPr>
      <t>其他应收款</t>
    </r>
    <r>
      <rPr>
        <sz val="18"/>
        <rFont val="Times New Roman"/>
        <charset val="134"/>
      </rPr>
      <t>—</t>
    </r>
    <r>
      <rPr>
        <sz val="18"/>
        <rFont val="黑体"/>
        <charset val="134"/>
      </rPr>
      <t>应收利息评估明细表</t>
    </r>
  </si>
  <si>
    <r>
      <rPr>
        <sz val="10"/>
        <rFont val="宋体"/>
        <charset val="134"/>
      </rPr>
      <t>表</t>
    </r>
    <r>
      <rPr>
        <sz val="10"/>
        <rFont val="Times New Roman"/>
        <charset val="134"/>
      </rPr>
      <t>3-7-2</t>
    </r>
  </si>
  <si>
    <r>
      <rPr>
        <b/>
        <sz val="10"/>
        <rFont val="宋体"/>
        <charset val="134"/>
      </rPr>
      <t>本金</t>
    </r>
  </si>
  <si>
    <r>
      <rPr>
        <b/>
        <sz val="10"/>
        <rFont val="宋体"/>
        <charset val="134"/>
      </rPr>
      <t>利息所属期间</t>
    </r>
  </si>
  <si>
    <r>
      <rPr>
        <b/>
        <sz val="10"/>
        <rFont val="宋体"/>
        <charset val="134"/>
      </rPr>
      <t>利息率</t>
    </r>
    <r>
      <rPr>
        <b/>
        <sz val="10"/>
        <rFont val="Times New Roman"/>
        <charset val="134"/>
      </rPr>
      <t>%</t>
    </r>
  </si>
  <si>
    <r>
      <rPr>
        <sz val="18"/>
        <rFont val="黑体"/>
        <charset val="134"/>
      </rPr>
      <t>其他应收款</t>
    </r>
    <r>
      <rPr>
        <sz val="18"/>
        <rFont val="Times New Roman"/>
        <charset val="134"/>
      </rPr>
      <t>—</t>
    </r>
    <r>
      <rPr>
        <sz val="18"/>
        <rFont val="黑体"/>
        <charset val="134"/>
      </rPr>
      <t>应收股利评估明细表</t>
    </r>
  </si>
  <si>
    <r>
      <rPr>
        <sz val="10"/>
        <rFont val="宋体"/>
        <charset val="134"/>
      </rPr>
      <t>表</t>
    </r>
    <r>
      <rPr>
        <sz val="10"/>
        <rFont val="Times New Roman"/>
        <charset val="134"/>
      </rPr>
      <t>3-7-3</t>
    </r>
  </si>
  <si>
    <r>
      <rPr>
        <b/>
        <sz val="10"/>
        <rFont val="宋体"/>
        <charset val="134"/>
      </rPr>
      <t>股利所属期间</t>
    </r>
  </si>
  <si>
    <r>
      <rPr>
        <sz val="18"/>
        <rFont val="黑体"/>
        <charset val="134"/>
      </rPr>
      <t>存货评估汇总表</t>
    </r>
  </si>
  <si>
    <r>
      <rPr>
        <sz val="10"/>
        <rFont val="宋体"/>
        <charset val="134"/>
      </rPr>
      <t>表</t>
    </r>
    <r>
      <rPr>
        <sz val="10"/>
        <rFont val="Times New Roman"/>
        <charset val="134"/>
      </rPr>
      <t>3-8</t>
    </r>
  </si>
  <si>
    <t>增减值</t>
  </si>
  <si>
    <t>3-8-1</t>
  </si>
  <si>
    <r>
      <rPr>
        <sz val="10"/>
        <rFont val="宋体"/>
        <charset val="134"/>
      </rPr>
      <t>材料采购（在途物资）余额</t>
    </r>
  </si>
  <si>
    <r>
      <rPr>
        <sz val="10"/>
        <rFont val="宋体"/>
        <charset val="134"/>
      </rPr>
      <t>减：跌价准备</t>
    </r>
  </si>
  <si>
    <t>3-8-2</t>
  </si>
  <si>
    <r>
      <rPr>
        <sz val="10"/>
        <rFont val="宋体"/>
        <charset val="134"/>
      </rPr>
      <t>原材料余额</t>
    </r>
  </si>
  <si>
    <t>3-8-3</t>
  </si>
  <si>
    <r>
      <rPr>
        <sz val="10"/>
        <rFont val="宋体"/>
        <charset val="134"/>
      </rPr>
      <t>在库周转材料余额</t>
    </r>
  </si>
  <si>
    <r>
      <rPr>
        <sz val="10"/>
        <rFont val="宋体"/>
        <charset val="134"/>
      </rPr>
      <t>在库周转材料</t>
    </r>
  </si>
  <si>
    <t>3-8-4</t>
  </si>
  <si>
    <r>
      <rPr>
        <sz val="10"/>
        <rFont val="宋体"/>
        <charset val="134"/>
      </rPr>
      <t>委托加工物资余额</t>
    </r>
  </si>
  <si>
    <r>
      <rPr>
        <sz val="10"/>
        <rFont val="宋体"/>
        <charset val="134"/>
      </rPr>
      <t>委托加工物资</t>
    </r>
  </si>
  <si>
    <t>3-8-5</t>
  </si>
  <si>
    <r>
      <rPr>
        <sz val="10"/>
        <rFont val="宋体"/>
        <charset val="134"/>
      </rPr>
      <t>产成品（库存商品）余额</t>
    </r>
  </si>
  <si>
    <t>3-8-6</t>
  </si>
  <si>
    <r>
      <rPr>
        <sz val="10"/>
        <rFont val="宋体"/>
        <charset val="134"/>
      </rPr>
      <t>在产品（自制半成品）余额</t>
    </r>
  </si>
  <si>
    <t>3-8-7</t>
  </si>
  <si>
    <r>
      <rPr>
        <sz val="10"/>
        <rFont val="宋体"/>
        <charset val="134"/>
      </rPr>
      <t>发出商品余额</t>
    </r>
  </si>
  <si>
    <t>3-8-8</t>
  </si>
  <si>
    <r>
      <rPr>
        <sz val="10"/>
        <rFont val="宋体"/>
        <charset val="134"/>
      </rPr>
      <t>在用周转材料余额</t>
    </r>
  </si>
  <si>
    <r>
      <rPr>
        <b/>
        <sz val="10"/>
        <rFont val="宋体"/>
        <charset val="134"/>
      </rPr>
      <t>存货余额合计</t>
    </r>
  </si>
  <si>
    <r>
      <rPr>
        <b/>
        <sz val="10"/>
        <rFont val="宋体"/>
        <charset val="134"/>
      </rPr>
      <t>存货净值合计</t>
    </r>
  </si>
  <si>
    <r>
      <rPr>
        <sz val="18"/>
        <rFont val="黑体"/>
        <charset val="134"/>
      </rPr>
      <t>存货</t>
    </r>
    <r>
      <rPr>
        <sz val="18"/>
        <rFont val="Times New Roman"/>
        <charset val="134"/>
      </rPr>
      <t>—</t>
    </r>
    <r>
      <rPr>
        <sz val="18"/>
        <rFont val="黑体"/>
        <charset val="134"/>
      </rPr>
      <t>材料采购（在途物资）评估明细表</t>
    </r>
  </si>
  <si>
    <r>
      <rPr>
        <sz val="10"/>
        <rFont val="宋体"/>
        <charset val="134"/>
      </rPr>
      <t>表</t>
    </r>
    <r>
      <rPr>
        <sz val="10"/>
        <rFont val="Times New Roman"/>
        <charset val="134"/>
      </rPr>
      <t>3-8-1</t>
    </r>
  </si>
  <si>
    <r>
      <rPr>
        <b/>
        <sz val="10"/>
        <rFont val="宋体"/>
        <charset val="134"/>
      </rPr>
      <t>名称</t>
    </r>
  </si>
  <si>
    <r>
      <rPr>
        <b/>
        <sz val="10"/>
        <rFont val="宋体"/>
        <charset val="134"/>
      </rPr>
      <t>规格型号</t>
    </r>
  </si>
  <si>
    <r>
      <rPr>
        <b/>
        <sz val="10"/>
        <rFont val="宋体"/>
        <charset val="134"/>
      </rPr>
      <t>计量单位</t>
    </r>
  </si>
  <si>
    <r>
      <rPr>
        <b/>
        <sz val="10"/>
        <rFont val="宋体"/>
        <charset val="134"/>
      </rPr>
      <t>数量</t>
    </r>
  </si>
  <si>
    <r>
      <rPr>
        <b/>
        <sz val="10"/>
        <rFont val="宋体"/>
        <charset val="134"/>
      </rPr>
      <t>单价</t>
    </r>
  </si>
  <si>
    <r>
      <rPr>
        <b/>
        <sz val="10"/>
        <rFont val="宋体"/>
        <charset val="134"/>
      </rPr>
      <t>金额</t>
    </r>
  </si>
  <si>
    <r>
      <rPr>
        <b/>
        <sz val="10"/>
        <rFont val="宋体"/>
        <charset val="134"/>
      </rPr>
      <t>实际数量</t>
    </r>
  </si>
  <si>
    <r>
      <rPr>
        <b/>
        <sz val="10"/>
        <rFont val="宋体"/>
        <charset val="134"/>
      </rPr>
      <t>评估单价</t>
    </r>
  </si>
  <si>
    <r>
      <rPr>
        <sz val="18"/>
        <rFont val="黑体"/>
        <charset val="134"/>
      </rPr>
      <t>存货</t>
    </r>
    <r>
      <rPr>
        <sz val="18"/>
        <rFont val="Times New Roman"/>
        <charset val="134"/>
      </rPr>
      <t>—</t>
    </r>
    <r>
      <rPr>
        <sz val="18"/>
        <rFont val="黑体"/>
        <charset val="134"/>
      </rPr>
      <t>原材料评估明细表</t>
    </r>
  </si>
  <si>
    <r>
      <rPr>
        <sz val="10"/>
        <rFont val="宋体"/>
        <charset val="134"/>
      </rPr>
      <t>表</t>
    </r>
    <r>
      <rPr>
        <sz val="10"/>
        <rFont val="Times New Roman"/>
        <charset val="134"/>
      </rPr>
      <t>3-8-2</t>
    </r>
  </si>
  <si>
    <r>
      <rPr>
        <b/>
        <sz val="10"/>
        <rFont val="宋体"/>
        <charset val="134"/>
      </rPr>
      <t>库龄</t>
    </r>
  </si>
  <si>
    <r>
      <rPr>
        <b/>
        <sz val="10"/>
        <rFont val="宋体"/>
        <charset val="134"/>
      </rPr>
      <t>存放地点</t>
    </r>
  </si>
  <si>
    <r>
      <rPr>
        <b/>
        <sz val="10"/>
        <rFont val="宋体"/>
        <charset val="134"/>
      </rPr>
      <t>（月）</t>
    </r>
  </si>
  <si>
    <r>
      <rPr>
        <sz val="18"/>
        <rFont val="黑体"/>
        <charset val="134"/>
      </rPr>
      <t>存货</t>
    </r>
    <r>
      <rPr>
        <sz val="18"/>
        <rFont val="Times New Roman"/>
        <charset val="134"/>
      </rPr>
      <t>—</t>
    </r>
    <r>
      <rPr>
        <sz val="18"/>
        <rFont val="黑体"/>
        <charset val="134"/>
      </rPr>
      <t>在库周转材料评估明细表</t>
    </r>
  </si>
  <si>
    <r>
      <rPr>
        <sz val="10"/>
        <rFont val="宋体"/>
        <charset val="134"/>
      </rPr>
      <t>表</t>
    </r>
    <r>
      <rPr>
        <sz val="10"/>
        <rFont val="Times New Roman"/>
        <charset val="134"/>
      </rPr>
      <t>3-8-3</t>
    </r>
  </si>
  <si>
    <r>
      <rPr>
        <sz val="18"/>
        <rFont val="黑体"/>
        <charset val="134"/>
      </rPr>
      <t>存货</t>
    </r>
    <r>
      <rPr>
        <sz val="18"/>
        <rFont val="Times New Roman"/>
        <charset val="134"/>
      </rPr>
      <t>—</t>
    </r>
    <r>
      <rPr>
        <sz val="18"/>
        <rFont val="黑体"/>
        <charset val="134"/>
      </rPr>
      <t>委托加工物资评估明细表</t>
    </r>
  </si>
  <si>
    <r>
      <rPr>
        <sz val="10"/>
        <rFont val="宋体"/>
        <charset val="134"/>
      </rPr>
      <t>表</t>
    </r>
    <r>
      <rPr>
        <sz val="10"/>
        <rFont val="Times New Roman"/>
        <charset val="134"/>
      </rPr>
      <t>3-8-4</t>
    </r>
  </si>
  <si>
    <r>
      <rPr>
        <b/>
        <sz val="10"/>
        <rFont val="宋体"/>
        <charset val="134"/>
      </rPr>
      <t>加工单位名称</t>
    </r>
  </si>
  <si>
    <r>
      <rPr>
        <sz val="18"/>
        <rFont val="黑体"/>
        <charset val="134"/>
      </rPr>
      <t>存货</t>
    </r>
    <r>
      <rPr>
        <sz val="18"/>
        <rFont val="Times New Roman"/>
        <charset val="134"/>
      </rPr>
      <t>—</t>
    </r>
    <r>
      <rPr>
        <sz val="18"/>
        <rFont val="黑体"/>
        <charset val="134"/>
      </rPr>
      <t>产成品（库存商品、开发产品、农产品）评估明细表</t>
    </r>
  </si>
  <si>
    <r>
      <rPr>
        <sz val="10"/>
        <rFont val="宋体"/>
        <charset val="134"/>
      </rPr>
      <t>表</t>
    </r>
    <r>
      <rPr>
        <sz val="10"/>
        <rFont val="Times New Roman"/>
        <charset val="134"/>
      </rPr>
      <t>3-8-5</t>
    </r>
  </si>
  <si>
    <r>
      <rPr>
        <b/>
        <sz val="10"/>
        <rFont val="宋体"/>
        <charset val="134"/>
      </rPr>
      <t>名</t>
    </r>
    <r>
      <rPr>
        <b/>
        <sz val="10"/>
        <rFont val="Times New Roman"/>
        <charset val="134"/>
      </rPr>
      <t xml:space="preserve">  </t>
    </r>
    <r>
      <rPr>
        <b/>
        <sz val="10"/>
        <rFont val="宋体"/>
        <charset val="134"/>
      </rPr>
      <t>称</t>
    </r>
  </si>
  <si>
    <t>实际数量</t>
  </si>
  <si>
    <r>
      <rPr>
        <sz val="10"/>
        <rFont val="宋体"/>
        <charset val="134"/>
      </rPr>
      <t>注</t>
    </r>
    <r>
      <rPr>
        <sz val="10"/>
        <rFont val="Times New Roman"/>
        <charset val="134"/>
      </rPr>
      <t>1</t>
    </r>
    <r>
      <rPr>
        <sz val="10"/>
        <rFont val="宋体"/>
        <charset val="134"/>
      </rPr>
      <t>：</t>
    </r>
  </si>
  <si>
    <r>
      <rPr>
        <sz val="10"/>
        <rFont val="Times New Roman"/>
        <charset val="134"/>
      </rPr>
      <t>1</t>
    </r>
    <r>
      <rPr>
        <sz val="10"/>
        <rFont val="宋体"/>
        <charset val="134"/>
      </rPr>
      <t>）正常，无需填写；</t>
    </r>
    <r>
      <rPr>
        <sz val="10"/>
        <rFont val="Times New Roman"/>
        <charset val="134"/>
      </rPr>
      <t>2</t>
    </r>
    <r>
      <rPr>
        <sz val="10"/>
        <rFont val="宋体"/>
        <charset val="134"/>
      </rPr>
      <t>）残次，填</t>
    </r>
    <r>
      <rPr>
        <sz val="10"/>
        <rFont val="Times New Roman"/>
        <charset val="134"/>
      </rPr>
      <t>“A”</t>
    </r>
    <r>
      <rPr>
        <sz val="10"/>
        <rFont val="宋体"/>
        <charset val="134"/>
      </rPr>
      <t>；</t>
    </r>
    <r>
      <rPr>
        <sz val="10"/>
        <rFont val="Times New Roman"/>
        <charset val="134"/>
      </rPr>
      <t>3</t>
    </r>
    <r>
      <rPr>
        <sz val="10"/>
        <rFont val="宋体"/>
        <charset val="134"/>
      </rPr>
      <t>）变质，填</t>
    </r>
    <r>
      <rPr>
        <sz val="10"/>
        <rFont val="Times New Roman"/>
        <charset val="134"/>
      </rPr>
      <t>“B”</t>
    </r>
    <r>
      <rPr>
        <sz val="10"/>
        <rFont val="宋体"/>
        <charset val="134"/>
      </rPr>
      <t>；</t>
    </r>
    <r>
      <rPr>
        <sz val="10"/>
        <rFont val="Times New Roman"/>
        <charset val="134"/>
      </rPr>
      <t>4</t>
    </r>
    <r>
      <rPr>
        <sz val="10"/>
        <rFont val="宋体"/>
        <charset val="134"/>
      </rPr>
      <t>）毁损，填</t>
    </r>
    <r>
      <rPr>
        <sz val="10"/>
        <rFont val="Times New Roman"/>
        <charset val="134"/>
      </rPr>
      <t>“C”</t>
    </r>
    <r>
      <rPr>
        <sz val="10"/>
        <rFont val="宋体"/>
        <charset val="134"/>
      </rPr>
      <t>；</t>
    </r>
    <r>
      <rPr>
        <sz val="10"/>
        <rFont val="Times New Roman"/>
        <charset val="134"/>
      </rPr>
      <t>5</t>
    </r>
    <r>
      <rPr>
        <sz val="10"/>
        <rFont val="宋体"/>
        <charset val="134"/>
      </rPr>
      <t>）滞销，填</t>
    </r>
    <r>
      <rPr>
        <sz val="10"/>
        <rFont val="Times New Roman"/>
        <charset val="134"/>
      </rPr>
      <t>“E”</t>
    </r>
    <r>
      <rPr>
        <sz val="10"/>
        <rFont val="宋体"/>
        <charset val="134"/>
      </rPr>
      <t>；</t>
    </r>
  </si>
  <si>
    <r>
      <rPr>
        <sz val="10"/>
        <rFont val="Times New Roman"/>
        <charset val="134"/>
      </rPr>
      <t>6</t>
    </r>
    <r>
      <rPr>
        <sz val="10"/>
        <rFont val="宋体"/>
        <charset val="134"/>
      </rPr>
      <t>）积压，填</t>
    </r>
    <r>
      <rPr>
        <sz val="10"/>
        <rFont val="Times New Roman"/>
        <charset val="134"/>
      </rPr>
      <t>“D”</t>
    </r>
    <r>
      <rPr>
        <sz val="10"/>
        <rFont val="宋体"/>
        <charset val="134"/>
      </rPr>
      <t>并在备注中填写已积压时间</t>
    </r>
    <r>
      <rPr>
        <sz val="10"/>
        <rFont val="Times New Roman"/>
        <charset val="134"/>
      </rPr>
      <t>“1</t>
    </r>
    <r>
      <rPr>
        <sz val="10"/>
        <rFont val="宋体"/>
        <charset val="134"/>
      </rPr>
      <t>年以内</t>
    </r>
    <r>
      <rPr>
        <sz val="10"/>
        <rFont val="Times New Roman"/>
        <charset val="134"/>
      </rPr>
      <t>”</t>
    </r>
    <r>
      <rPr>
        <sz val="10"/>
        <rFont val="宋体"/>
        <charset val="134"/>
      </rPr>
      <t>、</t>
    </r>
    <r>
      <rPr>
        <sz val="10"/>
        <rFont val="Times New Roman"/>
        <charset val="134"/>
      </rPr>
      <t>“1~2</t>
    </r>
    <r>
      <rPr>
        <sz val="10"/>
        <rFont val="宋体"/>
        <charset val="134"/>
      </rPr>
      <t>年</t>
    </r>
    <r>
      <rPr>
        <sz val="10"/>
        <rFont val="Times New Roman"/>
        <charset val="134"/>
      </rPr>
      <t>”</t>
    </r>
    <r>
      <rPr>
        <sz val="10"/>
        <rFont val="宋体"/>
        <charset val="134"/>
      </rPr>
      <t>、</t>
    </r>
    <r>
      <rPr>
        <sz val="10"/>
        <rFont val="Times New Roman"/>
        <charset val="134"/>
      </rPr>
      <t>“2~3</t>
    </r>
    <r>
      <rPr>
        <sz val="10"/>
        <rFont val="宋体"/>
        <charset val="134"/>
      </rPr>
      <t>年</t>
    </r>
    <r>
      <rPr>
        <sz val="10"/>
        <rFont val="Times New Roman"/>
        <charset val="134"/>
      </rPr>
      <t>”</t>
    </r>
    <r>
      <rPr>
        <sz val="10"/>
        <rFont val="宋体"/>
        <charset val="134"/>
      </rPr>
      <t>、</t>
    </r>
    <r>
      <rPr>
        <sz val="10"/>
        <rFont val="Times New Roman"/>
        <charset val="134"/>
      </rPr>
      <t>“3</t>
    </r>
    <r>
      <rPr>
        <sz val="10"/>
        <rFont val="宋体"/>
        <charset val="134"/>
      </rPr>
      <t>年以上</t>
    </r>
    <r>
      <rPr>
        <sz val="10"/>
        <rFont val="Times New Roman"/>
        <charset val="134"/>
      </rPr>
      <t>”</t>
    </r>
    <r>
      <rPr>
        <sz val="10"/>
        <rFont val="宋体"/>
        <charset val="134"/>
      </rPr>
      <t>；</t>
    </r>
    <r>
      <rPr>
        <sz val="10"/>
        <rFont val="Times New Roman"/>
        <charset val="134"/>
      </rPr>
      <t>7</t>
    </r>
    <r>
      <rPr>
        <sz val="10"/>
        <rFont val="宋体"/>
        <charset val="134"/>
      </rPr>
      <t>）其他情形用文字表述。</t>
    </r>
  </si>
  <si>
    <r>
      <rPr>
        <sz val="18"/>
        <rFont val="黑体"/>
        <charset val="134"/>
      </rPr>
      <t>存货</t>
    </r>
    <r>
      <rPr>
        <sz val="18"/>
        <rFont val="Times New Roman"/>
        <charset val="134"/>
      </rPr>
      <t>—</t>
    </r>
    <r>
      <rPr>
        <sz val="18"/>
        <rFont val="黑体"/>
        <charset val="134"/>
      </rPr>
      <t>在产品（自制半成品）评估明细表</t>
    </r>
  </si>
  <si>
    <r>
      <rPr>
        <sz val="10"/>
        <rFont val="宋体"/>
        <charset val="134"/>
      </rPr>
      <t>表</t>
    </r>
    <r>
      <rPr>
        <sz val="10"/>
        <rFont val="Times New Roman"/>
        <charset val="134"/>
      </rPr>
      <t>3-8-6</t>
    </r>
  </si>
  <si>
    <r>
      <rPr>
        <b/>
        <sz val="10"/>
        <rFont val="宋体"/>
        <charset val="134"/>
      </rPr>
      <t>完工</t>
    </r>
  </si>
  <si>
    <r>
      <rPr>
        <b/>
        <sz val="10"/>
        <rFont val="宋体"/>
        <charset val="134"/>
      </rPr>
      <t>约当</t>
    </r>
  </si>
  <si>
    <r>
      <rPr>
        <b/>
        <sz val="10"/>
        <rFont val="宋体"/>
        <charset val="134"/>
      </rPr>
      <t>率</t>
    </r>
    <r>
      <rPr>
        <b/>
        <sz val="10"/>
        <rFont val="Times New Roman"/>
        <charset val="134"/>
      </rPr>
      <t>%</t>
    </r>
  </si>
  <si>
    <r>
      <rPr>
        <b/>
        <sz val="10"/>
        <rFont val="宋体"/>
        <charset val="134"/>
      </rPr>
      <t>量</t>
    </r>
  </si>
  <si>
    <r>
      <rPr>
        <sz val="18"/>
        <rFont val="黑体"/>
        <charset val="134"/>
      </rPr>
      <t>存货</t>
    </r>
    <r>
      <rPr>
        <sz val="18"/>
        <rFont val="Times New Roman"/>
        <charset val="134"/>
      </rPr>
      <t>—</t>
    </r>
    <r>
      <rPr>
        <sz val="18"/>
        <rFont val="黑体"/>
        <charset val="134"/>
      </rPr>
      <t>发出商品评估明细表</t>
    </r>
  </si>
  <si>
    <r>
      <rPr>
        <sz val="10"/>
        <rFont val="宋体"/>
        <charset val="134"/>
      </rPr>
      <t>表</t>
    </r>
    <r>
      <rPr>
        <sz val="10"/>
        <rFont val="Times New Roman"/>
        <charset val="134"/>
      </rPr>
      <t>3-8-7</t>
    </r>
  </si>
  <si>
    <r>
      <rPr>
        <b/>
        <sz val="10"/>
        <rFont val="宋体"/>
        <charset val="134"/>
      </rPr>
      <t>商品名称</t>
    </r>
  </si>
  <si>
    <r>
      <rPr>
        <b/>
        <sz val="10"/>
        <rFont val="宋体"/>
        <charset val="134"/>
      </rPr>
      <t>对方单位名称</t>
    </r>
  </si>
  <si>
    <r>
      <rPr>
        <sz val="18"/>
        <rFont val="黑体"/>
        <charset val="134"/>
      </rPr>
      <t>存货</t>
    </r>
    <r>
      <rPr>
        <sz val="18"/>
        <rFont val="Times New Roman"/>
        <charset val="134"/>
      </rPr>
      <t>—</t>
    </r>
    <r>
      <rPr>
        <sz val="18"/>
        <rFont val="黑体"/>
        <charset val="134"/>
      </rPr>
      <t>在用周转材料评估明细表</t>
    </r>
  </si>
  <si>
    <r>
      <rPr>
        <sz val="10"/>
        <rFont val="宋体"/>
        <charset val="134"/>
      </rPr>
      <t>表</t>
    </r>
    <r>
      <rPr>
        <sz val="10"/>
        <rFont val="Times New Roman"/>
        <charset val="134"/>
      </rPr>
      <t>3-8-8</t>
    </r>
  </si>
  <si>
    <r>
      <rPr>
        <b/>
        <sz val="10"/>
        <rFont val="宋体"/>
        <charset val="134"/>
      </rPr>
      <t>启用日期</t>
    </r>
  </si>
  <si>
    <r>
      <rPr>
        <b/>
        <sz val="10"/>
        <rFont val="宋体"/>
        <charset val="134"/>
      </rPr>
      <t>原始入账价值</t>
    </r>
  </si>
  <si>
    <r>
      <rPr>
        <b/>
        <sz val="10"/>
        <rFont val="宋体"/>
        <charset val="134"/>
      </rPr>
      <t>评估原价</t>
    </r>
  </si>
  <si>
    <r>
      <rPr>
        <b/>
        <sz val="10"/>
        <rFont val="宋体"/>
        <charset val="134"/>
      </rPr>
      <t>成新率</t>
    </r>
    <r>
      <rPr>
        <b/>
        <sz val="10"/>
        <rFont val="Times New Roman"/>
        <charset val="134"/>
      </rPr>
      <t>%</t>
    </r>
  </si>
  <si>
    <r>
      <rPr>
        <u/>
        <sz val="8"/>
        <color rgb="FF800080"/>
        <rFont val="宋体"/>
        <charset val="134"/>
      </rPr>
      <t>返回索引目录</t>
    </r>
  </si>
  <si>
    <r>
      <rPr>
        <sz val="18"/>
        <rFont val="黑体"/>
        <charset val="134"/>
      </rPr>
      <t>合同资产评估明细表</t>
    </r>
  </si>
  <si>
    <r>
      <rPr>
        <sz val="10"/>
        <rFont val="宋体"/>
        <charset val="134"/>
      </rPr>
      <t>表</t>
    </r>
    <r>
      <rPr>
        <sz val="10"/>
        <rFont val="Times New Roman"/>
        <charset val="134"/>
      </rPr>
      <t>3-9</t>
    </r>
  </si>
  <si>
    <r>
      <rPr>
        <b/>
        <sz val="10"/>
        <rFont val="宋体"/>
        <charset val="134"/>
      </rPr>
      <t>承担除信用风险之外的其他风险内容</t>
    </r>
  </si>
  <si>
    <r>
      <rPr>
        <b/>
        <sz val="10"/>
        <rFont val="宋体"/>
        <charset val="134"/>
      </rPr>
      <t>最后一次</t>
    </r>
    <r>
      <rPr>
        <b/>
        <sz val="10"/>
        <rFont val="Times New Roman"/>
        <charset val="134"/>
      </rPr>
      <t xml:space="preserve">
</t>
    </r>
    <r>
      <rPr>
        <b/>
        <sz val="10"/>
        <rFont val="宋体"/>
        <charset val="134"/>
      </rPr>
      <t>变动日期</t>
    </r>
  </si>
  <si>
    <t>账龄（年）</t>
  </si>
  <si>
    <r>
      <rPr>
        <b/>
        <sz val="10"/>
        <rFont val="宋体"/>
        <charset val="134"/>
      </rPr>
      <t>账面余额</t>
    </r>
  </si>
  <si>
    <r>
      <rPr>
        <b/>
        <sz val="10"/>
        <color indexed="8"/>
        <rFont val="宋体"/>
        <charset val="134"/>
      </rPr>
      <t>合同资产合计</t>
    </r>
  </si>
  <si>
    <r>
      <rPr>
        <sz val="10"/>
        <color indexed="8"/>
        <rFont val="宋体"/>
        <charset val="134"/>
      </rPr>
      <t>减：坏账准备</t>
    </r>
  </si>
  <si>
    <r>
      <rPr>
        <sz val="10"/>
        <color rgb="FF000000"/>
        <rFont val="宋体"/>
        <charset val="134"/>
      </rPr>
      <t>减：预计风险损失</t>
    </r>
  </si>
  <si>
    <r>
      <rPr>
        <b/>
        <sz val="10"/>
        <rFont val="宋体"/>
        <charset val="134"/>
      </rPr>
      <t>合同资产净额</t>
    </r>
  </si>
  <si>
    <r>
      <rPr>
        <sz val="18"/>
        <rFont val="黑体"/>
        <charset val="134"/>
      </rPr>
      <t>持有待售资产评估明细表</t>
    </r>
  </si>
  <si>
    <r>
      <rPr>
        <sz val="10"/>
        <rFont val="宋体"/>
        <charset val="134"/>
      </rPr>
      <t>表</t>
    </r>
    <r>
      <rPr>
        <sz val="10"/>
        <rFont val="Times New Roman"/>
        <charset val="134"/>
      </rPr>
      <t>3-10</t>
    </r>
  </si>
  <si>
    <r>
      <rPr>
        <b/>
        <sz val="10"/>
        <rFont val="宋体"/>
        <charset val="134"/>
      </rPr>
      <t>待处理资产名称</t>
    </r>
  </si>
  <si>
    <r>
      <rPr>
        <b/>
        <sz val="10"/>
        <rFont val="宋体"/>
        <charset val="134"/>
      </rPr>
      <t>结算内容</t>
    </r>
  </si>
  <si>
    <r>
      <rPr>
        <b/>
        <sz val="10"/>
        <rFont val="宋体"/>
        <charset val="134"/>
      </rPr>
      <t>合</t>
    </r>
    <r>
      <rPr>
        <b/>
        <sz val="10"/>
        <rFont val="Times New Roman"/>
        <charset val="134"/>
      </rPr>
      <t xml:space="preserve">            </t>
    </r>
    <r>
      <rPr>
        <b/>
        <sz val="10"/>
        <rFont val="宋体"/>
        <charset val="134"/>
      </rPr>
      <t>计</t>
    </r>
  </si>
  <si>
    <r>
      <rPr>
        <sz val="18"/>
        <rFont val="黑体"/>
        <charset val="134"/>
      </rPr>
      <t>一年内到期的非流动资产评估明细表</t>
    </r>
  </si>
  <si>
    <r>
      <rPr>
        <sz val="10"/>
        <rFont val="宋体"/>
        <charset val="134"/>
      </rPr>
      <t>表</t>
    </r>
    <r>
      <rPr>
        <sz val="10"/>
        <rFont val="Times New Roman"/>
        <charset val="134"/>
      </rPr>
      <t>3-11</t>
    </r>
  </si>
  <si>
    <r>
      <rPr>
        <b/>
        <sz val="10"/>
        <rFont val="宋体"/>
        <charset val="134"/>
      </rPr>
      <t>项目及内容</t>
    </r>
  </si>
  <si>
    <r>
      <rPr>
        <sz val="18"/>
        <rFont val="黑体"/>
        <charset val="134"/>
      </rPr>
      <t>其他流动资产评估明细表</t>
    </r>
  </si>
  <si>
    <r>
      <rPr>
        <sz val="10"/>
        <rFont val="宋体"/>
        <charset val="134"/>
      </rPr>
      <t>表</t>
    </r>
    <r>
      <rPr>
        <sz val="10"/>
        <rFont val="Times New Roman"/>
        <charset val="134"/>
      </rPr>
      <t>3-12</t>
    </r>
  </si>
  <si>
    <r>
      <rPr>
        <sz val="18"/>
        <rFont val="黑体"/>
        <charset val="134"/>
      </rPr>
      <t>债权投资评估明细表</t>
    </r>
  </si>
  <si>
    <r>
      <rPr>
        <sz val="10"/>
        <rFont val="宋体"/>
        <charset val="134"/>
      </rPr>
      <t>表</t>
    </r>
    <r>
      <rPr>
        <sz val="10"/>
        <rFont val="Times New Roman"/>
        <charset val="134"/>
      </rPr>
      <t>4-1</t>
    </r>
  </si>
  <si>
    <r>
      <rPr>
        <b/>
        <sz val="10"/>
        <rFont val="宋体"/>
        <charset val="134"/>
      </rPr>
      <t>债券种类</t>
    </r>
  </si>
  <si>
    <r>
      <rPr>
        <b/>
        <sz val="10"/>
        <rFont val="宋体"/>
        <charset val="134"/>
      </rPr>
      <t>到期日</t>
    </r>
  </si>
  <si>
    <r>
      <rPr>
        <b/>
        <sz val="10"/>
        <rFont val="宋体"/>
        <charset val="134"/>
      </rPr>
      <t>成本（面值）</t>
    </r>
  </si>
  <si>
    <r>
      <rPr>
        <b/>
        <sz val="10"/>
        <rFont val="宋体"/>
        <charset val="134"/>
      </rPr>
      <t>基准日收盘价</t>
    </r>
  </si>
  <si>
    <r>
      <rPr>
        <sz val="18"/>
        <rFont val="黑体"/>
        <charset val="134"/>
      </rPr>
      <t>其他债权投资评估明细表</t>
    </r>
  </si>
  <si>
    <r>
      <rPr>
        <sz val="10"/>
        <rFont val="宋体"/>
        <charset val="134"/>
      </rPr>
      <t>表</t>
    </r>
    <r>
      <rPr>
        <sz val="10"/>
        <rFont val="Times New Roman"/>
        <charset val="134"/>
      </rPr>
      <t>4-2</t>
    </r>
  </si>
  <si>
    <r>
      <rPr>
        <b/>
        <sz val="10"/>
        <rFont val="宋体"/>
        <charset val="134"/>
      </rPr>
      <t>投资类别</t>
    </r>
  </si>
  <si>
    <r>
      <rPr>
        <b/>
        <sz val="10"/>
        <rFont val="宋体"/>
        <charset val="134"/>
      </rPr>
      <t>实际利率</t>
    </r>
    <r>
      <rPr>
        <b/>
        <sz val="10"/>
        <rFont val="Times New Roman"/>
        <charset val="134"/>
      </rPr>
      <t>%</t>
    </r>
  </si>
  <si>
    <r>
      <rPr>
        <b/>
        <sz val="10"/>
        <rFont val="宋体"/>
        <charset val="134"/>
      </rPr>
      <t>投资成本</t>
    </r>
  </si>
  <si>
    <r>
      <rPr>
        <sz val="18"/>
        <rFont val="黑体"/>
        <charset val="134"/>
      </rPr>
      <t>长期应收款评估明细表</t>
    </r>
  </si>
  <si>
    <r>
      <rPr>
        <sz val="10"/>
        <rFont val="宋体"/>
        <charset val="134"/>
      </rPr>
      <t>表</t>
    </r>
    <r>
      <rPr>
        <sz val="10"/>
        <rFont val="Times New Roman"/>
        <charset val="134"/>
      </rPr>
      <t>4-3</t>
    </r>
  </si>
  <si>
    <t>2.评估基准日后已部分或全部收回款项的，应注明日期及金额，如“2017年12月12日收回10,000.00元”</t>
  </si>
  <si>
    <r>
      <rPr>
        <sz val="18"/>
        <rFont val="黑体"/>
        <charset val="134"/>
      </rPr>
      <t>非流动资产评估汇总表</t>
    </r>
  </si>
  <si>
    <r>
      <rPr>
        <sz val="10"/>
        <rFont val="宋体"/>
        <charset val="134"/>
      </rPr>
      <t>表</t>
    </r>
    <r>
      <rPr>
        <sz val="10"/>
        <rFont val="Times New Roman"/>
        <charset val="134"/>
      </rPr>
      <t>4</t>
    </r>
  </si>
  <si>
    <t>4-1</t>
  </si>
  <si>
    <r>
      <rPr>
        <sz val="10"/>
        <rFont val="宋体"/>
        <charset val="134"/>
      </rPr>
      <t>债权投资余额</t>
    </r>
  </si>
  <si>
    <r>
      <rPr>
        <sz val="10"/>
        <rFont val="Times New Roman"/>
        <charset val="134"/>
      </rPr>
      <t xml:space="preserve">    </t>
    </r>
    <r>
      <rPr>
        <sz val="10"/>
        <rFont val="宋体"/>
        <charset val="134"/>
      </rPr>
      <t>减：减值准备</t>
    </r>
  </si>
  <si>
    <r>
      <rPr>
        <sz val="10"/>
        <rFont val="宋体"/>
        <charset val="134"/>
      </rPr>
      <t>债权投资</t>
    </r>
  </si>
  <si>
    <t>4-2</t>
  </si>
  <si>
    <r>
      <rPr>
        <sz val="10"/>
        <rFont val="宋体"/>
        <charset val="134"/>
      </rPr>
      <t>其他债权投资余额</t>
    </r>
  </si>
  <si>
    <r>
      <rPr>
        <sz val="10"/>
        <rFont val="宋体"/>
        <charset val="134"/>
      </rPr>
      <t>其他债权投资</t>
    </r>
  </si>
  <si>
    <t>4-3</t>
  </si>
  <si>
    <r>
      <rPr>
        <sz val="10"/>
        <rFont val="宋体"/>
        <charset val="134"/>
      </rPr>
      <t>长期应收款余额</t>
    </r>
  </si>
  <si>
    <r>
      <rPr>
        <sz val="10"/>
        <rFont val="Times New Roman"/>
        <charset val="134"/>
      </rPr>
      <t xml:space="preserve">    </t>
    </r>
    <r>
      <rPr>
        <sz val="10"/>
        <rFont val="宋体"/>
        <charset val="134"/>
      </rPr>
      <t>减：坏账准备</t>
    </r>
  </si>
  <si>
    <r>
      <rPr>
        <sz val="10"/>
        <rFont val="宋体"/>
        <charset val="134"/>
      </rPr>
      <t>长期应收款</t>
    </r>
  </si>
  <si>
    <t>4-4</t>
  </si>
  <si>
    <r>
      <rPr>
        <sz val="10"/>
        <rFont val="宋体"/>
        <charset val="134"/>
      </rPr>
      <t>长期股权投资余额</t>
    </r>
  </si>
  <si>
    <r>
      <rPr>
        <sz val="10"/>
        <rFont val="宋体"/>
        <charset val="134"/>
      </rPr>
      <t>长期股权投资</t>
    </r>
  </si>
  <si>
    <t>4-5</t>
  </si>
  <si>
    <r>
      <rPr>
        <sz val="10"/>
        <rFont val="宋体"/>
        <charset val="134"/>
      </rPr>
      <t>其他权益工具投资余额</t>
    </r>
  </si>
  <si>
    <r>
      <rPr>
        <sz val="10"/>
        <rFont val="宋体"/>
        <charset val="134"/>
      </rPr>
      <t>其他权益工具投资</t>
    </r>
  </si>
  <si>
    <t>4-6</t>
  </si>
  <si>
    <r>
      <rPr>
        <sz val="10"/>
        <rFont val="宋体"/>
        <charset val="134"/>
      </rPr>
      <t>其他非流动金融资产余额</t>
    </r>
  </si>
  <si>
    <r>
      <rPr>
        <sz val="10"/>
        <rFont val="宋体"/>
        <charset val="134"/>
      </rPr>
      <t>其他非流动金融资产</t>
    </r>
  </si>
  <si>
    <t>4-7</t>
  </si>
  <si>
    <r>
      <rPr>
        <sz val="10"/>
        <rFont val="宋体"/>
        <charset val="134"/>
      </rPr>
      <t>投资性房地产余额</t>
    </r>
  </si>
  <si>
    <r>
      <rPr>
        <sz val="10"/>
        <rFont val="宋体"/>
        <charset val="134"/>
      </rPr>
      <t>投资性房地产</t>
    </r>
  </si>
  <si>
    <t>4-8</t>
  </si>
  <si>
    <r>
      <rPr>
        <sz val="10"/>
        <rFont val="宋体"/>
        <charset val="134"/>
      </rPr>
      <t>固定资产余额</t>
    </r>
  </si>
  <si>
    <r>
      <rPr>
        <sz val="10"/>
        <rFont val="宋体"/>
        <charset val="134"/>
      </rPr>
      <t>固定资产</t>
    </r>
  </si>
  <si>
    <t>4-9</t>
  </si>
  <si>
    <r>
      <rPr>
        <sz val="10"/>
        <rFont val="宋体"/>
        <charset val="134"/>
      </rPr>
      <t>在建工程余额</t>
    </r>
  </si>
  <si>
    <r>
      <rPr>
        <sz val="10"/>
        <rFont val="宋体"/>
        <charset val="134"/>
      </rPr>
      <t>在建工程</t>
    </r>
  </si>
  <si>
    <t>4-10</t>
  </si>
  <si>
    <r>
      <rPr>
        <sz val="10"/>
        <rFont val="宋体"/>
        <charset val="134"/>
      </rPr>
      <t>生产性生物资产余额</t>
    </r>
  </si>
  <si>
    <r>
      <rPr>
        <sz val="10"/>
        <rFont val="宋体"/>
        <charset val="134"/>
      </rPr>
      <t>生产性生物资产</t>
    </r>
  </si>
  <si>
    <t>4-11</t>
  </si>
  <si>
    <r>
      <rPr>
        <sz val="10"/>
        <rFont val="宋体"/>
        <charset val="134"/>
      </rPr>
      <t>油气资产余额</t>
    </r>
  </si>
  <si>
    <r>
      <rPr>
        <sz val="10"/>
        <rFont val="宋体"/>
        <charset val="134"/>
      </rPr>
      <t>油气资产</t>
    </r>
  </si>
  <si>
    <t>4-12</t>
  </si>
  <si>
    <r>
      <rPr>
        <sz val="10"/>
        <rFont val="宋体"/>
        <charset val="134"/>
      </rPr>
      <t>使用权资产余额</t>
    </r>
  </si>
  <si>
    <r>
      <rPr>
        <sz val="10"/>
        <rFont val="宋体"/>
        <charset val="134"/>
      </rPr>
      <t>使用权资产</t>
    </r>
  </si>
  <si>
    <t>4-13</t>
  </si>
  <si>
    <r>
      <rPr>
        <sz val="10"/>
        <rFont val="宋体"/>
        <charset val="134"/>
      </rPr>
      <t>无形资产余额</t>
    </r>
  </si>
  <si>
    <r>
      <rPr>
        <sz val="10"/>
        <rFont val="宋体"/>
        <charset val="134"/>
      </rPr>
      <t>无形资产</t>
    </r>
  </si>
  <si>
    <t>4-14</t>
  </si>
  <si>
    <t>4-15</t>
  </si>
  <si>
    <r>
      <rPr>
        <sz val="10"/>
        <rFont val="宋体"/>
        <charset val="134"/>
      </rPr>
      <t>商誉余额</t>
    </r>
  </si>
  <si>
    <r>
      <rPr>
        <sz val="10"/>
        <rFont val="宋体"/>
        <charset val="134"/>
      </rPr>
      <t>商誉</t>
    </r>
  </si>
  <si>
    <t>4-16</t>
  </si>
  <si>
    <t>4-17</t>
  </si>
  <si>
    <t>4-18</t>
  </si>
  <si>
    <t>4</t>
  </si>
  <si>
    <r>
      <rPr>
        <b/>
        <sz val="10"/>
        <rFont val="宋体"/>
        <charset val="134"/>
      </rPr>
      <t>非流动资产余额合计</t>
    </r>
  </si>
  <si>
    <r>
      <rPr>
        <b/>
        <sz val="10"/>
        <rFont val="宋体"/>
        <charset val="134"/>
      </rPr>
      <t>非流动资产净值合计</t>
    </r>
  </si>
  <si>
    <r>
      <rPr>
        <sz val="18"/>
        <rFont val="黑体"/>
        <charset val="134"/>
      </rPr>
      <t>长期股权投资评估明细表</t>
    </r>
  </si>
  <si>
    <r>
      <rPr>
        <sz val="10"/>
        <rFont val="宋体"/>
        <charset val="134"/>
      </rPr>
      <t>表</t>
    </r>
    <r>
      <rPr>
        <sz val="10"/>
        <rFont val="Times New Roman"/>
        <charset val="134"/>
      </rPr>
      <t>4-4</t>
    </r>
  </si>
  <si>
    <r>
      <rPr>
        <b/>
        <sz val="10"/>
        <rFont val="宋体"/>
        <charset val="134"/>
      </rPr>
      <t>协议投资期限</t>
    </r>
  </si>
  <si>
    <r>
      <rPr>
        <b/>
        <sz val="10"/>
        <rFont val="宋体"/>
        <charset val="134"/>
      </rPr>
      <t>投资比例</t>
    </r>
    <r>
      <rPr>
        <b/>
        <sz val="10"/>
        <rFont val="Times New Roman"/>
        <charset val="134"/>
      </rPr>
      <t>%</t>
    </r>
  </si>
  <si>
    <r>
      <rPr>
        <sz val="18"/>
        <rFont val="黑体"/>
        <charset val="134"/>
      </rPr>
      <t>其他权益工具投资评估明细表</t>
    </r>
  </si>
  <si>
    <r>
      <rPr>
        <sz val="10"/>
        <rFont val="宋体"/>
        <charset val="134"/>
      </rPr>
      <t>表</t>
    </r>
    <r>
      <rPr>
        <sz val="10"/>
        <rFont val="Times New Roman"/>
        <charset val="134"/>
      </rPr>
      <t>4-5</t>
    </r>
  </si>
  <si>
    <r>
      <rPr>
        <b/>
        <sz val="10"/>
        <rFont val="宋体"/>
        <charset val="134"/>
      </rPr>
      <t>股票性质</t>
    </r>
  </si>
  <si>
    <r>
      <rPr>
        <b/>
        <sz val="10"/>
        <rFont val="宋体"/>
        <charset val="134"/>
      </rPr>
      <t>基准日市价</t>
    </r>
    <r>
      <rPr>
        <b/>
        <sz val="10"/>
        <rFont val="Times New Roman"/>
        <charset val="134"/>
      </rPr>
      <t>(</t>
    </r>
    <r>
      <rPr>
        <b/>
        <sz val="10"/>
        <rFont val="宋体"/>
        <charset val="134"/>
      </rPr>
      <t>元</t>
    </r>
    <r>
      <rPr>
        <b/>
        <sz val="10"/>
        <rFont val="Times New Roman"/>
        <charset val="134"/>
      </rPr>
      <t>/</t>
    </r>
    <r>
      <rPr>
        <b/>
        <sz val="10"/>
        <rFont val="宋体"/>
        <charset val="134"/>
      </rPr>
      <t>股</t>
    </r>
    <r>
      <rPr>
        <b/>
        <sz val="10"/>
        <rFont val="Times New Roman"/>
        <charset val="134"/>
      </rPr>
      <t>)</t>
    </r>
  </si>
  <si>
    <r>
      <rPr>
        <sz val="18"/>
        <rFont val="黑体"/>
        <charset val="134"/>
      </rPr>
      <t>其他非流动金融资产评估明细表</t>
    </r>
  </si>
  <si>
    <r>
      <rPr>
        <sz val="10"/>
        <rFont val="宋体"/>
        <charset val="134"/>
      </rPr>
      <t>表</t>
    </r>
    <r>
      <rPr>
        <sz val="10"/>
        <rFont val="Times New Roman"/>
        <charset val="134"/>
      </rPr>
      <t>4-6</t>
    </r>
  </si>
  <si>
    <r>
      <rPr>
        <b/>
        <sz val="10"/>
        <rFont val="宋体"/>
        <charset val="134"/>
      </rPr>
      <t>金融资产名称</t>
    </r>
  </si>
  <si>
    <r>
      <rPr>
        <b/>
        <sz val="10"/>
        <rFont val="宋体"/>
        <charset val="134"/>
      </rPr>
      <t>持有数量</t>
    </r>
  </si>
  <si>
    <r>
      <rPr>
        <b/>
        <sz val="10"/>
        <rFont val="宋体"/>
        <charset val="134"/>
      </rPr>
      <t>基准日市价</t>
    </r>
  </si>
  <si>
    <r>
      <rPr>
        <sz val="18"/>
        <rFont val="黑体"/>
        <charset val="134"/>
      </rPr>
      <t>投资性房地产资产评估汇总表</t>
    </r>
  </si>
  <si>
    <r>
      <rPr>
        <sz val="10"/>
        <rFont val="宋体"/>
        <charset val="134"/>
      </rPr>
      <t>表</t>
    </r>
    <r>
      <rPr>
        <sz val="10"/>
        <rFont val="Times New Roman"/>
        <charset val="134"/>
      </rPr>
      <t>4-7</t>
    </r>
  </si>
  <si>
    <t>4-7-1</t>
  </si>
  <si>
    <r>
      <rPr>
        <sz val="10"/>
        <rFont val="宋体"/>
        <charset val="134"/>
      </rPr>
      <t>投资性房地产</t>
    </r>
    <r>
      <rPr>
        <sz val="10"/>
        <rFont val="Times New Roman"/>
        <charset val="134"/>
      </rPr>
      <t>—</t>
    </r>
    <r>
      <rPr>
        <sz val="10"/>
        <rFont val="宋体"/>
        <charset val="134"/>
      </rPr>
      <t>房屋（采用成本模式计量）余额</t>
    </r>
  </si>
  <si>
    <r>
      <rPr>
        <sz val="10"/>
        <rFont val="Times New Roman"/>
        <charset val="134"/>
      </rPr>
      <t xml:space="preserve">  </t>
    </r>
    <r>
      <rPr>
        <sz val="10"/>
        <rFont val="宋体"/>
        <charset val="134"/>
      </rPr>
      <t>减：减值准备</t>
    </r>
  </si>
  <si>
    <r>
      <rPr>
        <sz val="10"/>
        <rFont val="宋体"/>
        <charset val="134"/>
      </rPr>
      <t>投资性房地产</t>
    </r>
    <r>
      <rPr>
        <sz val="10"/>
        <rFont val="Times New Roman"/>
        <charset val="134"/>
      </rPr>
      <t>—</t>
    </r>
    <r>
      <rPr>
        <sz val="10"/>
        <rFont val="宋体"/>
        <charset val="134"/>
      </rPr>
      <t>房屋（采用成本模式计量）</t>
    </r>
  </si>
  <si>
    <t>4-7-2</t>
  </si>
  <si>
    <r>
      <rPr>
        <sz val="10"/>
        <rFont val="宋体"/>
        <charset val="134"/>
      </rPr>
      <t>投资性房地产</t>
    </r>
    <r>
      <rPr>
        <sz val="10"/>
        <rFont val="Times New Roman"/>
        <charset val="134"/>
      </rPr>
      <t>—</t>
    </r>
    <r>
      <rPr>
        <sz val="10"/>
        <rFont val="宋体"/>
        <charset val="134"/>
      </rPr>
      <t>房屋（采用公允模式计量）</t>
    </r>
  </si>
  <si>
    <t>4-7-3</t>
  </si>
  <si>
    <t>投资性房地产—土地（采用成本模式计量）余额</t>
  </si>
  <si>
    <t>投资性房地产—土地（采用成本模式计量）</t>
  </si>
  <si>
    <t>4-7-4</t>
  </si>
  <si>
    <r>
      <rPr>
        <sz val="10"/>
        <rFont val="宋体"/>
        <charset val="134"/>
      </rPr>
      <t>投资性房地产</t>
    </r>
    <r>
      <rPr>
        <sz val="10"/>
        <rFont val="Times New Roman"/>
        <charset val="134"/>
      </rPr>
      <t>—</t>
    </r>
    <r>
      <rPr>
        <sz val="10"/>
        <rFont val="宋体"/>
        <charset val="134"/>
      </rPr>
      <t>土地（采用公允模式计量）</t>
    </r>
  </si>
  <si>
    <t>账面余额合计</t>
  </si>
  <si>
    <r>
      <rPr>
        <sz val="18"/>
        <rFont val="黑体"/>
        <charset val="134"/>
      </rPr>
      <t>投资性房地产</t>
    </r>
    <r>
      <rPr>
        <sz val="18"/>
        <rFont val="Times New Roman"/>
        <charset val="134"/>
      </rPr>
      <t>——</t>
    </r>
    <r>
      <rPr>
        <sz val="18"/>
        <rFont val="黑体"/>
        <charset val="134"/>
      </rPr>
      <t>房屋评估明细表</t>
    </r>
  </si>
  <si>
    <r>
      <rPr>
        <sz val="14"/>
        <rFont val="黑体"/>
        <charset val="134"/>
      </rPr>
      <t>（采用成本模式计量）</t>
    </r>
  </si>
  <si>
    <r>
      <rPr>
        <sz val="10"/>
        <rFont val="宋体"/>
        <charset val="134"/>
      </rPr>
      <t>表</t>
    </r>
    <r>
      <rPr>
        <sz val="10"/>
        <rFont val="Times New Roman"/>
        <charset val="134"/>
      </rPr>
      <t>4-7-1</t>
    </r>
  </si>
  <si>
    <r>
      <rPr>
        <b/>
        <sz val="10"/>
        <rFont val="宋体"/>
        <charset val="134"/>
      </rPr>
      <t>权证编号</t>
    </r>
  </si>
  <si>
    <r>
      <rPr>
        <b/>
        <sz val="10"/>
        <rFont val="宋体"/>
        <charset val="134"/>
      </rPr>
      <t>房屋名称</t>
    </r>
  </si>
  <si>
    <r>
      <rPr>
        <b/>
        <sz val="9"/>
        <rFont val="宋体"/>
        <charset val="134"/>
      </rPr>
      <t>来源</t>
    </r>
  </si>
  <si>
    <r>
      <rPr>
        <b/>
        <sz val="10"/>
        <rFont val="宋体"/>
        <charset val="134"/>
      </rPr>
      <t>位置</t>
    </r>
  </si>
  <si>
    <r>
      <rPr>
        <b/>
        <sz val="10"/>
        <rFont val="宋体"/>
        <charset val="134"/>
      </rPr>
      <t>对应土地证号</t>
    </r>
  </si>
  <si>
    <r>
      <rPr>
        <b/>
        <sz val="10"/>
        <rFont val="宋体"/>
        <charset val="134"/>
      </rPr>
      <t>结构</t>
    </r>
  </si>
  <si>
    <r>
      <rPr>
        <b/>
        <sz val="10"/>
        <rFont val="宋体"/>
        <charset val="134"/>
      </rPr>
      <t>檐高</t>
    </r>
    <r>
      <rPr>
        <b/>
        <sz val="10"/>
        <rFont val="Times New Roman"/>
        <charset val="134"/>
      </rPr>
      <t>(m)</t>
    </r>
  </si>
  <si>
    <r>
      <rPr>
        <b/>
        <sz val="10"/>
        <rFont val="宋体"/>
        <charset val="134"/>
      </rPr>
      <t>层高</t>
    </r>
    <r>
      <rPr>
        <b/>
        <sz val="10"/>
        <rFont val="Times New Roman"/>
        <charset val="134"/>
      </rPr>
      <t>(m)</t>
    </r>
  </si>
  <si>
    <r>
      <rPr>
        <b/>
        <sz val="10"/>
        <rFont val="宋体"/>
        <charset val="134"/>
      </rPr>
      <t>总层数</t>
    </r>
  </si>
  <si>
    <r>
      <rPr>
        <b/>
        <sz val="10"/>
        <rFont val="宋体"/>
        <charset val="134"/>
      </rPr>
      <t>层数</t>
    </r>
  </si>
  <si>
    <r>
      <rPr>
        <b/>
        <sz val="10"/>
        <rFont val="宋体"/>
        <charset val="134"/>
      </rPr>
      <t>朝向</t>
    </r>
  </si>
  <si>
    <r>
      <rPr>
        <b/>
        <sz val="10"/>
        <rFont val="宋体"/>
        <charset val="134"/>
      </rPr>
      <t>吊车吨位</t>
    </r>
  </si>
  <si>
    <r>
      <rPr>
        <b/>
        <sz val="10"/>
        <rFont val="宋体"/>
        <charset val="134"/>
      </rPr>
      <t>跨度</t>
    </r>
    <r>
      <rPr>
        <b/>
        <sz val="10"/>
        <rFont val="Times New Roman"/>
        <charset val="134"/>
      </rPr>
      <t>(m)</t>
    </r>
  </si>
  <si>
    <r>
      <rPr>
        <b/>
        <sz val="10"/>
        <rFont val="宋体"/>
        <charset val="134"/>
      </rPr>
      <t>柱距</t>
    </r>
    <r>
      <rPr>
        <b/>
        <sz val="10"/>
        <rFont val="Times New Roman"/>
        <charset val="134"/>
      </rPr>
      <t>(m)</t>
    </r>
  </si>
  <si>
    <r>
      <rPr>
        <b/>
        <sz val="10"/>
        <rFont val="宋体"/>
        <charset val="134"/>
      </rPr>
      <t>使用单位</t>
    </r>
  </si>
  <si>
    <r>
      <rPr>
        <b/>
        <sz val="10"/>
        <rFont val="宋体"/>
        <charset val="134"/>
      </rPr>
      <t>开工年月</t>
    </r>
  </si>
  <si>
    <r>
      <rPr>
        <b/>
        <sz val="10"/>
        <rFont val="宋体"/>
        <charset val="134"/>
      </rPr>
      <t>建成年月</t>
    </r>
  </si>
  <si>
    <r>
      <rPr>
        <b/>
        <sz val="10"/>
        <rFont val="宋体"/>
        <charset val="134"/>
      </rPr>
      <t>建筑</t>
    </r>
    <r>
      <rPr>
        <b/>
        <sz val="10"/>
        <rFont val="Times New Roman"/>
        <charset val="134"/>
      </rPr>
      <t xml:space="preserve">          </t>
    </r>
    <r>
      <rPr>
        <b/>
        <sz val="10"/>
        <rFont val="宋体"/>
        <charset val="134"/>
      </rPr>
      <t>面积</t>
    </r>
    <r>
      <rPr>
        <b/>
        <sz val="10"/>
        <rFont val="Times New Roman"/>
        <charset val="134"/>
      </rPr>
      <t>/</t>
    </r>
    <r>
      <rPr>
        <b/>
        <sz val="10"/>
        <rFont val="宋体"/>
        <charset val="134"/>
      </rPr>
      <t>容积</t>
    </r>
  </si>
  <si>
    <r>
      <rPr>
        <b/>
        <sz val="10"/>
        <rFont val="宋体"/>
        <charset val="134"/>
      </rPr>
      <t>成本单价</t>
    </r>
    <r>
      <rPr>
        <b/>
        <sz val="10"/>
        <rFont val="Times New Roman"/>
        <charset val="134"/>
      </rPr>
      <t>(</t>
    </r>
    <r>
      <rPr>
        <b/>
        <sz val="10"/>
        <rFont val="宋体"/>
        <charset val="134"/>
      </rPr>
      <t>元</t>
    </r>
    <r>
      <rPr>
        <b/>
        <sz val="10"/>
        <rFont val="Times New Roman"/>
        <charset val="134"/>
      </rPr>
      <t>/m</t>
    </r>
    <r>
      <rPr>
        <b/>
        <vertAlign val="superscript"/>
        <sz val="10"/>
        <rFont val="Times New Roman"/>
        <charset val="134"/>
      </rPr>
      <t>2</t>
    </r>
    <r>
      <rPr>
        <b/>
        <sz val="10"/>
        <rFont val="Times New Roman"/>
        <charset val="134"/>
      </rPr>
      <t>)</t>
    </r>
  </si>
  <si>
    <r>
      <rPr>
        <b/>
        <sz val="9"/>
        <rFont val="宋体"/>
        <charset val="134"/>
      </rPr>
      <t>评估单价</t>
    </r>
    <r>
      <rPr>
        <b/>
        <sz val="9"/>
        <rFont val="Times New Roman"/>
        <charset val="134"/>
      </rPr>
      <t>(</t>
    </r>
    <r>
      <rPr>
        <b/>
        <sz val="9"/>
        <rFont val="宋体"/>
        <charset val="134"/>
      </rPr>
      <t>元</t>
    </r>
    <r>
      <rPr>
        <b/>
        <sz val="9"/>
        <rFont val="Times New Roman"/>
        <charset val="134"/>
      </rPr>
      <t>/m</t>
    </r>
    <r>
      <rPr>
        <b/>
        <vertAlign val="superscript"/>
        <sz val="9"/>
        <rFont val="Times New Roman"/>
        <charset val="134"/>
      </rPr>
      <t>2</t>
    </r>
    <r>
      <rPr>
        <b/>
        <sz val="9"/>
        <rFont val="Times New Roman"/>
        <charset val="134"/>
      </rPr>
      <t>)</t>
    </r>
  </si>
  <si>
    <r>
      <rPr>
        <b/>
        <sz val="10"/>
        <rFont val="宋体"/>
        <charset val="134"/>
      </rPr>
      <t>现场勘察简单记录</t>
    </r>
  </si>
  <si>
    <r>
      <rPr>
        <b/>
        <sz val="10"/>
        <rFont val="宋体"/>
        <charset val="134"/>
      </rPr>
      <t>证载权利人</t>
    </r>
  </si>
  <si>
    <r>
      <rPr>
        <b/>
        <sz val="10"/>
        <rFont val="宋体"/>
        <charset val="134"/>
      </rPr>
      <t>原值</t>
    </r>
  </si>
  <si>
    <r>
      <rPr>
        <b/>
        <sz val="10"/>
        <rFont val="宋体"/>
        <charset val="134"/>
      </rPr>
      <t>净值</t>
    </r>
  </si>
  <si>
    <r>
      <rPr>
        <sz val="14"/>
        <rFont val="黑体"/>
        <charset val="134"/>
      </rPr>
      <t>（采用公允价值模式计量）</t>
    </r>
  </si>
  <si>
    <r>
      <rPr>
        <sz val="10"/>
        <rFont val="宋体"/>
        <charset val="134"/>
      </rPr>
      <t>表</t>
    </r>
    <r>
      <rPr>
        <sz val="10"/>
        <rFont val="Times New Roman"/>
        <charset val="134"/>
      </rPr>
      <t>4-7-2</t>
    </r>
  </si>
  <si>
    <r>
      <rPr>
        <b/>
        <sz val="10"/>
        <rFont val="宋体"/>
        <charset val="134"/>
      </rPr>
      <t>原始入帐价值</t>
    </r>
    <r>
      <rPr>
        <b/>
        <sz val="10"/>
        <rFont val="Times New Roman"/>
        <charset val="134"/>
      </rPr>
      <t xml:space="preserve">    </t>
    </r>
    <r>
      <rPr>
        <b/>
        <sz val="10"/>
        <rFont val="宋体"/>
        <charset val="134"/>
      </rPr>
      <t>（转入日公允价值）</t>
    </r>
  </si>
  <si>
    <r>
      <rPr>
        <b/>
        <sz val="10"/>
        <rFont val="宋体"/>
        <charset val="134"/>
      </rPr>
      <t>合</t>
    </r>
    <r>
      <rPr>
        <b/>
        <sz val="10"/>
        <rFont val="Times New Roman"/>
        <charset val="134"/>
      </rPr>
      <t xml:space="preserve">      </t>
    </r>
    <r>
      <rPr>
        <b/>
        <sz val="10"/>
        <rFont val="宋体"/>
        <charset val="134"/>
      </rPr>
      <t>计</t>
    </r>
  </si>
  <si>
    <r>
      <rPr>
        <sz val="18"/>
        <rFont val="黑体"/>
        <charset val="134"/>
      </rPr>
      <t>投资性房地产</t>
    </r>
    <r>
      <rPr>
        <sz val="18"/>
        <rFont val="Times New Roman"/>
        <charset val="134"/>
      </rPr>
      <t>——</t>
    </r>
    <r>
      <rPr>
        <sz val="18"/>
        <rFont val="黑体"/>
        <charset val="134"/>
      </rPr>
      <t>土地使用权评估明细表</t>
    </r>
  </si>
  <si>
    <r>
      <rPr>
        <sz val="10"/>
        <rFont val="宋体"/>
        <charset val="134"/>
      </rPr>
      <t>表</t>
    </r>
    <r>
      <rPr>
        <sz val="10"/>
        <rFont val="Times New Roman"/>
        <charset val="134"/>
      </rPr>
      <t>4-7-3</t>
    </r>
  </si>
  <si>
    <r>
      <rPr>
        <b/>
        <sz val="10"/>
        <rFont val="宋体"/>
        <charset val="134"/>
      </rPr>
      <t>土地权证编号</t>
    </r>
  </si>
  <si>
    <r>
      <rPr>
        <b/>
        <sz val="10"/>
        <rFont val="宋体"/>
        <charset val="134"/>
      </rPr>
      <t>宗地名称</t>
    </r>
  </si>
  <si>
    <r>
      <rPr>
        <b/>
        <sz val="10"/>
        <rFont val="宋体"/>
        <charset val="134"/>
      </rPr>
      <t>来源</t>
    </r>
  </si>
  <si>
    <r>
      <rPr>
        <b/>
        <sz val="10"/>
        <rFont val="宋体"/>
        <charset val="134"/>
      </rPr>
      <t>土地位置</t>
    </r>
  </si>
  <si>
    <r>
      <rPr>
        <b/>
        <sz val="10"/>
        <rFont val="宋体"/>
        <charset val="134"/>
      </rPr>
      <t>取得日期</t>
    </r>
  </si>
  <si>
    <r>
      <rPr>
        <b/>
        <sz val="10"/>
        <rFont val="宋体"/>
        <charset val="134"/>
      </rPr>
      <t>用地性质</t>
    </r>
  </si>
  <si>
    <r>
      <rPr>
        <b/>
        <sz val="10"/>
        <rFont val="宋体"/>
        <charset val="134"/>
      </rPr>
      <t>土地用途</t>
    </r>
  </si>
  <si>
    <r>
      <rPr>
        <b/>
        <sz val="10"/>
        <rFont val="宋体"/>
        <charset val="134"/>
      </rPr>
      <t>准用年限</t>
    </r>
  </si>
  <si>
    <r>
      <rPr>
        <b/>
        <sz val="10"/>
        <rFont val="宋体"/>
        <charset val="134"/>
      </rPr>
      <t>开发程度</t>
    </r>
  </si>
  <si>
    <r>
      <rPr>
        <b/>
        <sz val="10"/>
        <rFont val="宋体"/>
        <charset val="134"/>
      </rPr>
      <t>面积</t>
    </r>
    <r>
      <rPr>
        <b/>
        <sz val="10"/>
        <rFont val="Times New Roman"/>
        <charset val="134"/>
      </rPr>
      <t>(m</t>
    </r>
    <r>
      <rPr>
        <b/>
        <vertAlign val="superscript"/>
        <sz val="10"/>
        <rFont val="Times New Roman"/>
        <charset val="134"/>
      </rPr>
      <t>2</t>
    </r>
    <r>
      <rPr>
        <b/>
        <sz val="10"/>
        <rFont val="Times New Roman"/>
        <charset val="134"/>
      </rPr>
      <t>)</t>
    </r>
  </si>
  <si>
    <r>
      <rPr>
        <sz val="10"/>
        <rFont val="宋体"/>
        <charset val="134"/>
      </rPr>
      <t>表</t>
    </r>
    <r>
      <rPr>
        <sz val="10"/>
        <rFont val="Times New Roman"/>
        <charset val="134"/>
      </rPr>
      <t>4-7-4</t>
    </r>
  </si>
  <si>
    <r>
      <rPr>
        <sz val="18"/>
        <rFont val="黑体"/>
        <charset val="134"/>
      </rPr>
      <t>固定资产评估汇总表</t>
    </r>
  </si>
  <si>
    <r>
      <rPr>
        <sz val="10"/>
        <rFont val="宋体"/>
        <charset val="134"/>
      </rPr>
      <t>表</t>
    </r>
    <r>
      <rPr>
        <sz val="10"/>
        <rFont val="Times New Roman"/>
        <charset val="134"/>
      </rPr>
      <t>4-8</t>
    </r>
  </si>
  <si>
    <r>
      <rPr>
        <b/>
        <sz val="10"/>
        <rFont val="宋体"/>
        <charset val="134"/>
      </rPr>
      <t>编号</t>
    </r>
  </si>
  <si>
    <r>
      <rPr>
        <b/>
        <sz val="10"/>
        <rFont val="宋体"/>
        <charset val="134"/>
      </rPr>
      <t>科目名称</t>
    </r>
  </si>
  <si>
    <r>
      <rPr>
        <b/>
        <sz val="10"/>
        <rFont val="宋体"/>
        <charset val="134"/>
      </rPr>
      <t>增值额</t>
    </r>
  </si>
  <si>
    <r>
      <rPr>
        <sz val="10"/>
        <color indexed="8"/>
        <rFont val="宋体"/>
        <charset val="134"/>
      </rPr>
      <t>房屋建筑物类合计</t>
    </r>
  </si>
  <si>
    <t>4-8-1</t>
  </si>
  <si>
    <r>
      <rPr>
        <sz val="10"/>
        <color indexed="8"/>
        <rFont val="宋体"/>
        <charset val="134"/>
      </rPr>
      <t>固定资产</t>
    </r>
    <r>
      <rPr>
        <sz val="10"/>
        <color indexed="8"/>
        <rFont val="Times New Roman"/>
        <charset val="134"/>
      </rPr>
      <t>-</t>
    </r>
    <r>
      <rPr>
        <sz val="10"/>
        <color indexed="8"/>
        <rFont val="宋体"/>
        <charset val="134"/>
      </rPr>
      <t>房屋建筑物余额</t>
    </r>
  </si>
  <si>
    <r>
      <rPr>
        <sz val="10"/>
        <color indexed="8"/>
        <rFont val="宋体"/>
        <charset val="134"/>
      </rPr>
      <t>固定资产</t>
    </r>
    <r>
      <rPr>
        <sz val="10"/>
        <color indexed="8"/>
        <rFont val="Times New Roman"/>
        <charset val="134"/>
      </rPr>
      <t>-</t>
    </r>
    <r>
      <rPr>
        <sz val="10"/>
        <color indexed="8"/>
        <rFont val="宋体"/>
        <charset val="134"/>
      </rPr>
      <t>房屋建筑物</t>
    </r>
  </si>
  <si>
    <t>4-8-2</t>
  </si>
  <si>
    <r>
      <rPr>
        <sz val="10"/>
        <color indexed="8"/>
        <rFont val="宋体"/>
        <charset val="134"/>
      </rPr>
      <t>固定资产</t>
    </r>
    <r>
      <rPr>
        <sz val="10"/>
        <color indexed="8"/>
        <rFont val="Times New Roman"/>
        <charset val="134"/>
      </rPr>
      <t>-</t>
    </r>
    <r>
      <rPr>
        <sz val="10"/>
        <color indexed="8"/>
        <rFont val="宋体"/>
        <charset val="134"/>
      </rPr>
      <t>构筑物及其他辅助设施余额</t>
    </r>
  </si>
  <si>
    <r>
      <rPr>
        <sz val="10"/>
        <color indexed="8"/>
        <rFont val="宋体"/>
        <charset val="134"/>
      </rPr>
      <t>固定资产</t>
    </r>
    <r>
      <rPr>
        <sz val="10"/>
        <color indexed="8"/>
        <rFont val="Times New Roman"/>
        <charset val="134"/>
      </rPr>
      <t>-</t>
    </r>
    <r>
      <rPr>
        <sz val="10"/>
        <color indexed="8"/>
        <rFont val="宋体"/>
        <charset val="134"/>
      </rPr>
      <t>构筑物及其他辅助设施</t>
    </r>
  </si>
  <si>
    <t>4-8-3</t>
  </si>
  <si>
    <r>
      <rPr>
        <sz val="10"/>
        <color indexed="8"/>
        <rFont val="宋体"/>
        <charset val="134"/>
      </rPr>
      <t>固定资产</t>
    </r>
    <r>
      <rPr>
        <sz val="10"/>
        <color indexed="8"/>
        <rFont val="Times New Roman"/>
        <charset val="134"/>
      </rPr>
      <t>-</t>
    </r>
    <r>
      <rPr>
        <sz val="10"/>
        <color indexed="8"/>
        <rFont val="宋体"/>
        <charset val="134"/>
      </rPr>
      <t>管道及沟槽余额</t>
    </r>
  </si>
  <si>
    <r>
      <rPr>
        <sz val="10"/>
        <color indexed="8"/>
        <rFont val="宋体"/>
        <charset val="134"/>
      </rPr>
      <t>固定资产</t>
    </r>
    <r>
      <rPr>
        <sz val="10"/>
        <color indexed="8"/>
        <rFont val="Times New Roman"/>
        <charset val="134"/>
      </rPr>
      <t>-</t>
    </r>
    <r>
      <rPr>
        <sz val="10"/>
        <color indexed="8"/>
        <rFont val="宋体"/>
        <charset val="134"/>
      </rPr>
      <t>管道及沟槽</t>
    </r>
  </si>
  <si>
    <r>
      <rPr>
        <sz val="10"/>
        <color indexed="8"/>
        <rFont val="宋体"/>
        <charset val="134"/>
      </rPr>
      <t>设备类合计</t>
    </r>
  </si>
  <si>
    <t>4-8-4</t>
  </si>
  <si>
    <r>
      <rPr>
        <sz val="10"/>
        <color indexed="8"/>
        <rFont val="宋体"/>
        <charset val="134"/>
      </rPr>
      <t>固定资产</t>
    </r>
    <r>
      <rPr>
        <sz val="10"/>
        <color indexed="8"/>
        <rFont val="Times New Roman"/>
        <charset val="134"/>
      </rPr>
      <t>-</t>
    </r>
    <r>
      <rPr>
        <sz val="10"/>
        <color indexed="8"/>
        <rFont val="宋体"/>
        <charset val="134"/>
      </rPr>
      <t>机器设备余额</t>
    </r>
  </si>
  <si>
    <r>
      <rPr>
        <sz val="10"/>
        <color indexed="8"/>
        <rFont val="宋体"/>
        <charset val="134"/>
      </rPr>
      <t>固定资产</t>
    </r>
    <r>
      <rPr>
        <sz val="10"/>
        <color indexed="8"/>
        <rFont val="Times New Roman"/>
        <charset val="134"/>
      </rPr>
      <t>-</t>
    </r>
    <r>
      <rPr>
        <sz val="10"/>
        <color indexed="8"/>
        <rFont val="宋体"/>
        <charset val="134"/>
      </rPr>
      <t>机器设备</t>
    </r>
  </si>
  <si>
    <t>4-8-5</t>
  </si>
  <si>
    <r>
      <rPr>
        <sz val="10"/>
        <color indexed="8"/>
        <rFont val="宋体"/>
        <charset val="134"/>
      </rPr>
      <t>固定资产</t>
    </r>
    <r>
      <rPr>
        <sz val="10"/>
        <color indexed="8"/>
        <rFont val="Times New Roman"/>
        <charset val="134"/>
      </rPr>
      <t>-</t>
    </r>
    <r>
      <rPr>
        <sz val="10"/>
        <color indexed="8"/>
        <rFont val="宋体"/>
        <charset val="134"/>
      </rPr>
      <t>车辆余额</t>
    </r>
  </si>
  <si>
    <r>
      <rPr>
        <sz val="10"/>
        <color indexed="8"/>
        <rFont val="宋体"/>
        <charset val="134"/>
      </rPr>
      <t>固定资产</t>
    </r>
    <r>
      <rPr>
        <sz val="10"/>
        <color indexed="8"/>
        <rFont val="Times New Roman"/>
        <charset val="134"/>
      </rPr>
      <t>-</t>
    </r>
    <r>
      <rPr>
        <sz val="10"/>
        <color indexed="8"/>
        <rFont val="宋体"/>
        <charset val="134"/>
      </rPr>
      <t>车辆</t>
    </r>
  </si>
  <si>
    <t>4-8-6</t>
  </si>
  <si>
    <r>
      <rPr>
        <sz val="10"/>
        <color indexed="8"/>
        <rFont val="宋体"/>
        <charset val="134"/>
      </rPr>
      <t>固定资产</t>
    </r>
    <r>
      <rPr>
        <sz val="10"/>
        <color indexed="8"/>
        <rFont val="Times New Roman"/>
        <charset val="134"/>
      </rPr>
      <t>-</t>
    </r>
    <r>
      <rPr>
        <sz val="10"/>
        <color indexed="8"/>
        <rFont val="宋体"/>
        <charset val="134"/>
      </rPr>
      <t>电子设备余额</t>
    </r>
  </si>
  <si>
    <r>
      <rPr>
        <sz val="10"/>
        <color indexed="8"/>
        <rFont val="宋体"/>
        <charset val="134"/>
      </rPr>
      <t>固定资产</t>
    </r>
    <r>
      <rPr>
        <sz val="10"/>
        <color indexed="8"/>
        <rFont val="Times New Roman"/>
        <charset val="134"/>
      </rPr>
      <t>-</t>
    </r>
    <r>
      <rPr>
        <sz val="10"/>
        <color indexed="8"/>
        <rFont val="宋体"/>
        <charset val="134"/>
      </rPr>
      <t>电子设备</t>
    </r>
  </si>
  <si>
    <t>4-8-7</t>
  </si>
  <si>
    <r>
      <rPr>
        <sz val="10"/>
        <color indexed="8"/>
        <rFont val="宋体"/>
        <charset val="134"/>
      </rPr>
      <t>固定资产</t>
    </r>
    <r>
      <rPr>
        <sz val="10"/>
        <color indexed="8"/>
        <rFont val="Times New Roman"/>
        <charset val="134"/>
      </rPr>
      <t>-</t>
    </r>
    <r>
      <rPr>
        <sz val="10"/>
        <color indexed="8"/>
        <rFont val="宋体"/>
        <charset val="134"/>
      </rPr>
      <t>土地余额</t>
    </r>
  </si>
  <si>
    <r>
      <rPr>
        <sz val="10"/>
        <color indexed="8"/>
        <rFont val="宋体"/>
        <charset val="134"/>
      </rPr>
      <t>固定资产</t>
    </r>
    <r>
      <rPr>
        <sz val="10"/>
        <color indexed="8"/>
        <rFont val="Times New Roman"/>
        <charset val="134"/>
      </rPr>
      <t>-</t>
    </r>
    <r>
      <rPr>
        <sz val="10"/>
        <color indexed="8"/>
        <rFont val="宋体"/>
        <charset val="134"/>
      </rPr>
      <t>土地</t>
    </r>
  </si>
  <si>
    <t>4-8-8</t>
  </si>
  <si>
    <r>
      <rPr>
        <sz val="10"/>
        <color indexed="8"/>
        <rFont val="宋体"/>
        <charset val="134"/>
      </rPr>
      <t>固定资产</t>
    </r>
    <r>
      <rPr>
        <sz val="10"/>
        <color indexed="8"/>
        <rFont val="Times New Roman"/>
        <charset val="134"/>
      </rPr>
      <t>-</t>
    </r>
    <r>
      <rPr>
        <sz val="10"/>
        <color indexed="8"/>
        <rFont val="宋体"/>
        <charset val="134"/>
      </rPr>
      <t>固定资产清理余额</t>
    </r>
  </si>
  <si>
    <r>
      <rPr>
        <sz val="10"/>
        <color indexed="8"/>
        <rFont val="宋体"/>
        <charset val="134"/>
      </rPr>
      <t>固定资产</t>
    </r>
    <r>
      <rPr>
        <sz val="10"/>
        <color indexed="8"/>
        <rFont val="Times New Roman"/>
        <charset val="134"/>
      </rPr>
      <t>-</t>
    </r>
    <r>
      <rPr>
        <sz val="10"/>
        <color indexed="8"/>
        <rFont val="宋体"/>
        <charset val="134"/>
      </rPr>
      <t>固定资产清理</t>
    </r>
  </si>
  <si>
    <r>
      <rPr>
        <b/>
        <sz val="10"/>
        <color indexed="8"/>
        <rFont val="宋体"/>
        <charset val="134"/>
      </rPr>
      <t>固定资产余额合计</t>
    </r>
  </si>
  <si>
    <r>
      <rPr>
        <b/>
        <sz val="10"/>
        <color indexed="8"/>
        <rFont val="宋体"/>
        <charset val="134"/>
      </rPr>
      <t>固定资产净值合计</t>
    </r>
  </si>
  <si>
    <r>
      <rPr>
        <sz val="18"/>
        <rFont val="黑体"/>
        <charset val="134"/>
      </rPr>
      <t>固定资产</t>
    </r>
    <r>
      <rPr>
        <sz val="18"/>
        <rFont val="Times New Roman"/>
        <charset val="134"/>
      </rPr>
      <t>—</t>
    </r>
    <r>
      <rPr>
        <sz val="18"/>
        <rFont val="黑体"/>
        <charset val="134"/>
      </rPr>
      <t>房屋建筑物评估明细表</t>
    </r>
  </si>
  <si>
    <r>
      <rPr>
        <sz val="10"/>
        <rFont val="宋体"/>
        <charset val="134"/>
      </rPr>
      <t>表</t>
    </r>
    <r>
      <rPr>
        <sz val="10"/>
        <rFont val="Times New Roman"/>
        <charset val="134"/>
      </rPr>
      <t>4-8-1</t>
    </r>
  </si>
  <si>
    <r>
      <rPr>
        <b/>
        <sz val="10"/>
        <rFont val="宋体"/>
        <charset val="134"/>
      </rPr>
      <t>建筑物名称</t>
    </r>
  </si>
  <si>
    <r>
      <rPr>
        <b/>
        <sz val="10"/>
        <rFont val="宋体"/>
        <charset val="134"/>
      </rPr>
      <t>所在层数</t>
    </r>
  </si>
  <si>
    <r>
      <rPr>
        <b/>
        <sz val="10"/>
        <rFont val="宋体"/>
        <charset val="134"/>
      </rPr>
      <t>建筑面积体积</t>
    </r>
    <r>
      <rPr>
        <b/>
        <sz val="10"/>
        <rFont val="Times New Roman"/>
        <charset val="134"/>
      </rPr>
      <t>m</t>
    </r>
    <r>
      <rPr>
        <b/>
        <vertAlign val="superscript"/>
        <sz val="10"/>
        <rFont val="Times New Roman"/>
        <charset val="134"/>
      </rPr>
      <t>2</t>
    </r>
    <r>
      <rPr>
        <b/>
        <sz val="10"/>
        <rFont val="宋体"/>
        <charset val="134"/>
      </rPr>
      <t>或</t>
    </r>
    <r>
      <rPr>
        <b/>
        <sz val="10"/>
        <rFont val="Times New Roman"/>
        <charset val="134"/>
      </rPr>
      <t>m</t>
    </r>
    <r>
      <rPr>
        <b/>
        <vertAlign val="superscript"/>
        <sz val="10"/>
        <rFont val="Times New Roman"/>
        <charset val="134"/>
      </rPr>
      <t>3</t>
    </r>
  </si>
  <si>
    <t>评估单价（元/月·㎡）</t>
  </si>
  <si>
    <r>
      <rPr>
        <b/>
        <sz val="10"/>
        <rFont val="宋体"/>
        <charset val="134"/>
      </rPr>
      <t>评估单价</t>
    </r>
    <r>
      <rPr>
        <b/>
        <sz val="10"/>
        <rFont val="Times New Roman"/>
        <charset val="134"/>
      </rPr>
      <t>(</t>
    </r>
    <r>
      <rPr>
        <b/>
        <sz val="10"/>
        <rFont val="宋体"/>
        <charset val="134"/>
      </rPr>
      <t>元</t>
    </r>
    <r>
      <rPr>
        <b/>
        <sz val="10"/>
        <rFont val="Times New Roman"/>
        <charset val="134"/>
      </rPr>
      <t>/m</t>
    </r>
    <r>
      <rPr>
        <b/>
        <vertAlign val="superscript"/>
        <sz val="10"/>
        <rFont val="Times New Roman"/>
        <charset val="134"/>
      </rPr>
      <t>2</t>
    </r>
    <r>
      <rPr>
        <b/>
        <sz val="10"/>
        <rFont val="Times New Roman"/>
        <charset val="134"/>
      </rPr>
      <t>)</t>
    </r>
  </si>
  <si>
    <r>
      <rPr>
        <b/>
        <sz val="10"/>
        <rFont val="宋体"/>
        <charset val="134"/>
      </rPr>
      <t>现场勘察记录</t>
    </r>
  </si>
  <si>
    <r>
      <rPr>
        <sz val="10"/>
        <rFont val="宋体"/>
        <charset val="134"/>
      </rPr>
      <t>川（2020）巴中市市不动产权第</t>
    </r>
    <r>
      <rPr>
        <sz val="10"/>
        <rFont val="Times New Roman"/>
        <charset val="134"/>
      </rPr>
      <t>0003218</t>
    </r>
    <r>
      <rPr>
        <sz val="10"/>
        <rFont val="宋体"/>
        <charset val="134"/>
      </rPr>
      <t>号</t>
    </r>
  </si>
  <si>
    <t>招商中心大厅1层</t>
  </si>
  <si>
    <t>钢混</t>
  </si>
  <si>
    <r>
      <rPr>
        <sz val="10"/>
        <rFont val="Times New Roman"/>
        <charset val="134"/>
      </rPr>
      <t>m</t>
    </r>
    <r>
      <rPr>
        <vertAlign val="superscript"/>
        <sz val="10"/>
        <rFont val="Times New Roman"/>
        <charset val="134"/>
      </rPr>
      <t>2</t>
    </r>
  </si>
  <si>
    <t>招商中心大厅（含室内固定装饰装修及园林景观）</t>
  </si>
  <si>
    <t>招商中心大厅2层</t>
  </si>
  <si>
    <t>减：减值准备</t>
  </si>
  <si>
    <r>
      <rPr>
        <sz val="18"/>
        <rFont val="黑体"/>
        <charset val="134"/>
      </rPr>
      <t>固定资产</t>
    </r>
    <r>
      <rPr>
        <sz val="18"/>
        <rFont val="宋体"/>
        <charset val="134"/>
      </rPr>
      <t>—</t>
    </r>
    <r>
      <rPr>
        <sz val="18"/>
        <rFont val="黑体"/>
        <charset val="134"/>
      </rPr>
      <t>房屋建筑物评估盘点明细表</t>
    </r>
  </si>
  <si>
    <t>盘点情况</t>
  </si>
  <si>
    <r>
      <rPr>
        <sz val="18"/>
        <rFont val="黑体"/>
        <charset val="134"/>
      </rPr>
      <t>固定资产</t>
    </r>
    <r>
      <rPr>
        <sz val="18"/>
        <rFont val="Microsoft YaHei UI"/>
        <charset val="134"/>
      </rPr>
      <t>—</t>
    </r>
    <r>
      <rPr>
        <sz val="18"/>
        <rFont val="黑体"/>
        <charset val="134"/>
      </rPr>
      <t>房屋建筑物评估</t>
    </r>
    <r>
      <rPr>
        <b/>
        <sz val="18"/>
        <rFont val="宋体"/>
        <charset val="134"/>
      </rPr>
      <t>申报</t>
    </r>
    <r>
      <rPr>
        <sz val="18"/>
        <rFont val="黑体"/>
        <charset val="134"/>
      </rPr>
      <t>明细表</t>
    </r>
  </si>
  <si>
    <r>
      <rPr>
        <sz val="18"/>
        <rFont val="黑体"/>
        <charset val="134"/>
      </rPr>
      <t>固定资产</t>
    </r>
    <r>
      <rPr>
        <sz val="18"/>
        <rFont val="Times New Roman"/>
        <charset val="134"/>
      </rPr>
      <t>—</t>
    </r>
    <r>
      <rPr>
        <sz val="18"/>
        <rFont val="黑体"/>
        <charset val="134"/>
      </rPr>
      <t>构筑物及其他辅助设施评估明细表</t>
    </r>
  </si>
  <si>
    <r>
      <rPr>
        <sz val="10"/>
        <rFont val="宋体"/>
        <charset val="134"/>
      </rPr>
      <t>表</t>
    </r>
    <r>
      <rPr>
        <sz val="10"/>
        <rFont val="Times New Roman"/>
        <charset val="134"/>
      </rPr>
      <t>4-8-2</t>
    </r>
  </si>
  <si>
    <r>
      <rPr>
        <b/>
        <sz val="10"/>
        <rFont val="Times New Roman"/>
        <charset val="134"/>
      </rPr>
      <t xml:space="preserve"> </t>
    </r>
    <r>
      <rPr>
        <b/>
        <sz val="10"/>
        <rFont val="宋体"/>
        <charset val="134"/>
      </rPr>
      <t>名称</t>
    </r>
  </si>
  <si>
    <r>
      <rPr>
        <b/>
        <sz val="10"/>
        <rFont val="宋体"/>
        <charset val="134"/>
      </rPr>
      <t xml:space="preserve">长度
</t>
    </r>
    <r>
      <rPr>
        <b/>
        <sz val="10"/>
        <rFont val="Times New Roman"/>
        <charset val="134"/>
      </rPr>
      <t>(m)</t>
    </r>
  </si>
  <si>
    <r>
      <rPr>
        <b/>
        <sz val="10"/>
        <rFont val="宋体"/>
        <charset val="134"/>
      </rPr>
      <t xml:space="preserve">宽度
</t>
    </r>
    <r>
      <rPr>
        <b/>
        <sz val="10"/>
        <rFont val="Times New Roman"/>
        <charset val="134"/>
      </rPr>
      <t>(m)</t>
    </r>
  </si>
  <si>
    <r>
      <rPr>
        <b/>
        <sz val="10"/>
        <rFont val="宋体"/>
        <charset val="134"/>
      </rPr>
      <t xml:space="preserve">高度
</t>
    </r>
    <r>
      <rPr>
        <b/>
        <sz val="10"/>
        <rFont val="Times New Roman"/>
        <charset val="134"/>
      </rPr>
      <t>(m)</t>
    </r>
  </si>
  <si>
    <r>
      <rPr>
        <b/>
        <sz val="10"/>
        <rFont val="宋体"/>
        <charset val="134"/>
      </rPr>
      <t>面积体积</t>
    </r>
    <r>
      <rPr>
        <b/>
        <sz val="10"/>
        <rFont val="Times New Roman"/>
        <charset val="134"/>
      </rPr>
      <t>m</t>
    </r>
    <r>
      <rPr>
        <b/>
        <vertAlign val="superscript"/>
        <sz val="10"/>
        <rFont val="Times New Roman"/>
        <charset val="134"/>
      </rPr>
      <t>2</t>
    </r>
    <r>
      <rPr>
        <b/>
        <sz val="10"/>
        <rFont val="宋体"/>
        <charset val="134"/>
      </rPr>
      <t>或</t>
    </r>
    <r>
      <rPr>
        <b/>
        <sz val="10"/>
        <rFont val="Times New Roman"/>
        <charset val="134"/>
      </rPr>
      <t>m</t>
    </r>
    <r>
      <rPr>
        <b/>
        <vertAlign val="superscript"/>
        <sz val="10"/>
        <rFont val="Times New Roman"/>
        <charset val="134"/>
      </rPr>
      <t>3</t>
    </r>
  </si>
  <si>
    <r>
      <rPr>
        <sz val="18"/>
        <rFont val="黑体"/>
        <charset val="134"/>
      </rPr>
      <t>固定资产</t>
    </r>
    <r>
      <rPr>
        <sz val="18"/>
        <rFont val="Times New Roman"/>
        <charset val="134"/>
      </rPr>
      <t>—</t>
    </r>
    <r>
      <rPr>
        <sz val="18"/>
        <rFont val="黑体"/>
        <charset val="134"/>
      </rPr>
      <t>管道和沟槽评估明细表</t>
    </r>
  </si>
  <si>
    <r>
      <rPr>
        <sz val="10"/>
        <rFont val="宋体"/>
        <charset val="134"/>
      </rPr>
      <t>表</t>
    </r>
    <r>
      <rPr>
        <sz val="10"/>
        <rFont val="Times New Roman"/>
        <charset val="134"/>
      </rPr>
      <t>4-8-3</t>
    </r>
  </si>
  <si>
    <r>
      <rPr>
        <b/>
        <sz val="10"/>
        <rFont val="宋体"/>
        <charset val="134"/>
      </rPr>
      <t xml:space="preserve">漕深
</t>
    </r>
    <r>
      <rPr>
        <b/>
        <sz val="10"/>
        <rFont val="Times New Roman"/>
        <charset val="134"/>
      </rPr>
      <t>(m)</t>
    </r>
  </si>
  <si>
    <r>
      <rPr>
        <b/>
        <sz val="10"/>
        <rFont val="宋体"/>
        <charset val="134"/>
      </rPr>
      <t>沟宽</t>
    </r>
    <r>
      <rPr>
        <b/>
        <sz val="10"/>
        <rFont val="Times New Roman"/>
        <charset val="134"/>
      </rPr>
      <t>*</t>
    </r>
    <r>
      <rPr>
        <b/>
        <sz val="10"/>
        <rFont val="宋体"/>
        <charset val="134"/>
      </rPr>
      <t>沟厚</t>
    </r>
    <r>
      <rPr>
        <b/>
        <sz val="10"/>
        <rFont val="Times New Roman"/>
        <charset val="134"/>
      </rPr>
      <t xml:space="preserve">(mm*mm)
</t>
    </r>
    <r>
      <rPr>
        <b/>
        <sz val="10"/>
        <rFont val="宋体"/>
        <charset val="134"/>
      </rPr>
      <t>管径</t>
    </r>
    <r>
      <rPr>
        <b/>
        <sz val="10"/>
        <rFont val="Times New Roman"/>
        <charset val="134"/>
      </rPr>
      <t>*</t>
    </r>
    <r>
      <rPr>
        <b/>
        <sz val="10"/>
        <rFont val="宋体"/>
        <charset val="134"/>
      </rPr>
      <t>壁厚</t>
    </r>
    <r>
      <rPr>
        <b/>
        <sz val="10"/>
        <rFont val="Times New Roman"/>
        <charset val="134"/>
      </rPr>
      <t>(mm*mm)</t>
    </r>
  </si>
  <si>
    <r>
      <rPr>
        <b/>
        <sz val="10"/>
        <rFont val="宋体"/>
        <charset val="134"/>
      </rPr>
      <t>材质</t>
    </r>
  </si>
  <si>
    <r>
      <rPr>
        <b/>
        <sz val="10"/>
        <rFont val="宋体"/>
        <charset val="134"/>
      </rPr>
      <t>绝缘方式</t>
    </r>
  </si>
  <si>
    <r>
      <t>固定资产</t>
    </r>
    <r>
      <rPr>
        <sz val="18"/>
        <rFont val="Times New Roman"/>
        <charset val="134"/>
      </rPr>
      <t>—</t>
    </r>
    <r>
      <rPr>
        <sz val="18"/>
        <rFont val="黑体"/>
        <charset val="134"/>
      </rPr>
      <t>机器设备明细表</t>
    </r>
  </si>
  <si>
    <r>
      <rPr>
        <b/>
        <sz val="10"/>
        <rFont val="宋体"/>
        <charset val="134"/>
      </rPr>
      <t>设备编号</t>
    </r>
  </si>
  <si>
    <r>
      <rPr>
        <b/>
        <sz val="10"/>
        <rFont val="宋体"/>
        <charset val="134"/>
      </rPr>
      <t>设备名称</t>
    </r>
  </si>
  <si>
    <r>
      <rPr>
        <b/>
        <sz val="10"/>
        <rFont val="宋体"/>
        <charset val="134"/>
      </rPr>
      <t>生产厂家</t>
    </r>
  </si>
  <si>
    <r>
      <rPr>
        <b/>
        <sz val="10"/>
        <rFont val="宋体"/>
        <charset val="134"/>
      </rPr>
      <t>购置日期</t>
    </r>
  </si>
  <si>
    <t>离心式抽水泵</t>
  </si>
  <si>
    <r>
      <rPr>
        <sz val="10"/>
        <rFont val="Times New Roman"/>
        <charset val="134"/>
      </rPr>
      <t>Q=30m³/h</t>
    </r>
    <r>
      <rPr>
        <sz val="10"/>
        <rFont val="宋体"/>
        <charset val="134"/>
      </rPr>
      <t>，</t>
    </r>
    <r>
      <rPr>
        <sz val="10"/>
        <rFont val="Times New Roman"/>
        <charset val="134"/>
      </rPr>
      <t>H=45m</t>
    </r>
    <r>
      <rPr>
        <sz val="10"/>
        <rFont val="宋体"/>
        <charset val="134"/>
      </rPr>
      <t>，</t>
    </r>
    <r>
      <rPr>
        <sz val="10"/>
        <rFont val="Times New Roman"/>
        <charset val="134"/>
      </rPr>
      <t>N=7.5kw</t>
    </r>
  </si>
  <si>
    <t>台</t>
  </si>
  <si>
    <t>2024.2.17</t>
  </si>
  <si>
    <t>2024.3.5</t>
  </si>
  <si>
    <t>增压泵</t>
  </si>
  <si>
    <r>
      <rPr>
        <sz val="10"/>
        <rFont val="Times New Roman"/>
        <charset val="134"/>
      </rPr>
      <t>Q=15m³/h</t>
    </r>
    <r>
      <rPr>
        <sz val="10"/>
        <rFont val="宋体"/>
        <charset val="134"/>
      </rPr>
      <t>，</t>
    </r>
    <r>
      <rPr>
        <sz val="10"/>
        <rFont val="Times New Roman"/>
        <charset val="134"/>
      </rPr>
      <t>H=25m</t>
    </r>
    <r>
      <rPr>
        <sz val="10"/>
        <rFont val="宋体"/>
        <charset val="134"/>
      </rPr>
      <t>，</t>
    </r>
    <r>
      <rPr>
        <sz val="10"/>
        <rFont val="Times New Roman"/>
        <charset val="134"/>
      </rPr>
      <t>N=2.5kw</t>
    </r>
  </si>
  <si>
    <t>小型水泵</t>
  </si>
  <si>
    <t>1.5KW</t>
  </si>
  <si>
    <t>永久牌</t>
  </si>
  <si>
    <t>2025.8.5</t>
  </si>
  <si>
    <t>斗车</t>
  </si>
  <si>
    <t>120升车斗</t>
  </si>
  <si>
    <t>无</t>
  </si>
  <si>
    <t>辆</t>
  </si>
  <si>
    <t>2024.11.29</t>
  </si>
  <si>
    <t>2024.11.30</t>
  </si>
  <si>
    <t>发电机</t>
  </si>
  <si>
    <r>
      <rPr>
        <sz val="10"/>
        <rFont val="Times New Roman"/>
        <charset val="134"/>
      </rPr>
      <t>3</t>
    </r>
    <r>
      <rPr>
        <sz val="10"/>
        <rFont val="宋体"/>
        <charset val="134"/>
      </rPr>
      <t>千瓦</t>
    </r>
  </si>
  <si>
    <t>缝包机</t>
  </si>
  <si>
    <r>
      <rPr>
        <sz val="10"/>
        <rFont val="宋体"/>
        <charset val="134"/>
      </rPr>
      <t>经典款</t>
    </r>
    <r>
      <rPr>
        <sz val="10"/>
        <rFont val="Times New Roman"/>
        <charset val="134"/>
      </rPr>
      <t xml:space="preserve">  </t>
    </r>
    <r>
      <rPr>
        <sz val="10"/>
        <rFont val="宋体"/>
        <charset val="134"/>
      </rPr>
      <t>双电池</t>
    </r>
  </si>
  <si>
    <t>飞人牌</t>
  </si>
  <si>
    <t>2025.5.17</t>
  </si>
  <si>
    <t>2025.5.18</t>
  </si>
  <si>
    <t>接水管的热温器</t>
  </si>
  <si>
    <r>
      <rPr>
        <sz val="10"/>
        <rFont val="Times New Roman"/>
        <charset val="134"/>
      </rPr>
      <t>63</t>
    </r>
    <r>
      <rPr>
        <sz val="10"/>
        <rFont val="宋体"/>
        <charset val="134"/>
      </rPr>
      <t>型数显</t>
    </r>
  </si>
  <si>
    <t>德力西</t>
  </si>
  <si>
    <t>把</t>
  </si>
  <si>
    <t>2025.7.21</t>
  </si>
  <si>
    <t>2025.12.20</t>
  </si>
  <si>
    <t>开沟机</t>
  </si>
  <si>
    <t>秤（30公斤）</t>
  </si>
  <si>
    <r>
      <rPr>
        <sz val="10"/>
        <rFont val="宋体"/>
        <charset val="134"/>
      </rPr>
      <t>电子秤</t>
    </r>
    <r>
      <rPr>
        <sz val="10"/>
        <rFont val="Times New Roman"/>
        <charset val="134"/>
      </rPr>
      <t>30kg</t>
    </r>
  </si>
  <si>
    <t>大红鹰</t>
  </si>
  <si>
    <t>2025.10.15</t>
  </si>
  <si>
    <t>2025.10.16</t>
  </si>
  <si>
    <r>
      <rPr>
        <sz val="10"/>
        <rFont val="宋体"/>
        <charset val="134"/>
      </rPr>
      <t>秤（</t>
    </r>
    <r>
      <rPr>
        <sz val="10"/>
        <rFont val="Times New Roman"/>
        <charset val="134"/>
      </rPr>
      <t>300</t>
    </r>
    <r>
      <rPr>
        <sz val="10"/>
        <rFont val="宋体"/>
        <charset val="134"/>
      </rPr>
      <t>公斤）</t>
    </r>
  </si>
  <si>
    <r>
      <rPr>
        <sz val="10"/>
        <rFont val="宋体"/>
        <charset val="134"/>
      </rPr>
      <t>电子秤3</t>
    </r>
    <r>
      <rPr>
        <sz val="10"/>
        <rFont val="Times New Roman"/>
        <charset val="134"/>
      </rPr>
      <t>00kg</t>
    </r>
  </si>
  <si>
    <t>2025.3.18</t>
  </si>
  <si>
    <r>
      <rPr>
        <sz val="18"/>
        <rFont val="黑体"/>
        <charset val="134"/>
      </rPr>
      <t>固定资产</t>
    </r>
    <r>
      <rPr>
        <sz val="18"/>
        <rFont val="Times New Roman"/>
        <charset val="134"/>
      </rPr>
      <t>—</t>
    </r>
    <r>
      <rPr>
        <sz val="18"/>
        <rFont val="黑体"/>
        <charset val="134"/>
      </rPr>
      <t>车辆评估明细表</t>
    </r>
  </si>
  <si>
    <r>
      <rPr>
        <sz val="10"/>
        <rFont val="宋体"/>
        <charset val="134"/>
      </rPr>
      <t>表</t>
    </r>
    <r>
      <rPr>
        <sz val="10"/>
        <rFont val="Times New Roman"/>
        <charset val="134"/>
      </rPr>
      <t>4-8-5</t>
    </r>
  </si>
  <si>
    <r>
      <rPr>
        <b/>
        <sz val="10"/>
        <rFont val="宋体"/>
        <charset val="134"/>
      </rPr>
      <t>车辆牌号</t>
    </r>
  </si>
  <si>
    <r>
      <rPr>
        <b/>
        <sz val="10"/>
        <rFont val="宋体"/>
        <charset val="134"/>
      </rPr>
      <t>车辆名称</t>
    </r>
  </si>
  <si>
    <r>
      <rPr>
        <b/>
        <sz val="10"/>
        <rFont val="宋体"/>
        <charset val="134"/>
      </rPr>
      <t>已行驶里程</t>
    </r>
    <r>
      <rPr>
        <b/>
        <sz val="10"/>
        <rFont val="Times New Roman"/>
        <charset val="134"/>
      </rPr>
      <t>(</t>
    </r>
    <r>
      <rPr>
        <b/>
        <sz val="10"/>
        <rFont val="宋体"/>
        <charset val="134"/>
      </rPr>
      <t>公里</t>
    </r>
    <r>
      <rPr>
        <b/>
        <sz val="10"/>
        <rFont val="Times New Roman"/>
        <charset val="134"/>
      </rPr>
      <t>)</t>
    </r>
  </si>
  <si>
    <r>
      <rPr>
        <sz val="18"/>
        <rFont val="黑体"/>
        <charset val="134"/>
      </rPr>
      <t>固定资产</t>
    </r>
    <r>
      <rPr>
        <sz val="18"/>
        <rFont val="Times New Roman"/>
        <charset val="134"/>
      </rPr>
      <t>—</t>
    </r>
    <r>
      <rPr>
        <sz val="18"/>
        <rFont val="黑体"/>
        <charset val="134"/>
      </rPr>
      <t>电子设备评估明细表</t>
    </r>
  </si>
  <si>
    <r>
      <rPr>
        <sz val="10"/>
        <rFont val="宋体"/>
        <charset val="134"/>
      </rPr>
      <t>表</t>
    </r>
    <r>
      <rPr>
        <sz val="10"/>
        <rFont val="Times New Roman"/>
        <charset val="134"/>
      </rPr>
      <t>4-8-6</t>
    </r>
  </si>
  <si>
    <r>
      <rPr>
        <sz val="18"/>
        <rFont val="黑体"/>
        <charset val="134"/>
      </rPr>
      <t>固定资产</t>
    </r>
    <r>
      <rPr>
        <sz val="18"/>
        <rFont val="Times New Roman"/>
        <charset val="134"/>
      </rPr>
      <t>—</t>
    </r>
    <r>
      <rPr>
        <sz val="18"/>
        <rFont val="黑体"/>
        <charset val="134"/>
      </rPr>
      <t>土地评估明细表</t>
    </r>
  </si>
  <si>
    <r>
      <rPr>
        <sz val="10"/>
        <rFont val="宋体"/>
        <charset val="134"/>
      </rPr>
      <t>表</t>
    </r>
    <r>
      <rPr>
        <sz val="10"/>
        <rFont val="Times New Roman"/>
        <charset val="134"/>
      </rPr>
      <t>4-8-7</t>
    </r>
  </si>
  <si>
    <t>账面净值合计</t>
  </si>
  <si>
    <r>
      <rPr>
        <sz val="18"/>
        <rFont val="黑体"/>
        <charset val="134"/>
      </rPr>
      <t>固定资产清理评估明细表</t>
    </r>
  </si>
  <si>
    <r>
      <rPr>
        <sz val="10"/>
        <rFont val="宋体"/>
        <charset val="134"/>
      </rPr>
      <t>表</t>
    </r>
    <r>
      <rPr>
        <sz val="10"/>
        <rFont val="Times New Roman"/>
        <charset val="134"/>
      </rPr>
      <t>4-8-8</t>
    </r>
  </si>
  <si>
    <r>
      <rPr>
        <sz val="18"/>
        <rFont val="黑体"/>
        <charset val="134"/>
      </rPr>
      <t>在建工程评估汇总表</t>
    </r>
  </si>
  <si>
    <r>
      <rPr>
        <sz val="10"/>
        <rFont val="宋体"/>
        <charset val="134"/>
      </rPr>
      <t>表</t>
    </r>
    <r>
      <rPr>
        <sz val="10"/>
        <rFont val="Times New Roman"/>
        <charset val="134"/>
      </rPr>
      <t>4-9</t>
    </r>
  </si>
  <si>
    <t>4-9-1</t>
  </si>
  <si>
    <r>
      <rPr>
        <sz val="10"/>
        <color indexed="8"/>
        <rFont val="宋体"/>
        <charset val="134"/>
      </rPr>
      <t>在建工程</t>
    </r>
    <r>
      <rPr>
        <sz val="10"/>
        <color indexed="8"/>
        <rFont val="Times New Roman"/>
        <charset val="134"/>
      </rPr>
      <t>-</t>
    </r>
    <r>
      <rPr>
        <sz val="10"/>
        <color indexed="8"/>
        <rFont val="宋体"/>
        <charset val="134"/>
      </rPr>
      <t>土建工程余额</t>
    </r>
  </si>
  <si>
    <r>
      <rPr>
        <sz val="10"/>
        <color indexed="8"/>
        <rFont val="宋体"/>
        <charset val="134"/>
      </rPr>
      <t>在建工程</t>
    </r>
    <r>
      <rPr>
        <sz val="10"/>
        <color indexed="8"/>
        <rFont val="Times New Roman"/>
        <charset val="134"/>
      </rPr>
      <t>-</t>
    </r>
    <r>
      <rPr>
        <sz val="10"/>
        <color indexed="8"/>
        <rFont val="宋体"/>
        <charset val="134"/>
      </rPr>
      <t>土建工程</t>
    </r>
  </si>
  <si>
    <t>4-9-2</t>
  </si>
  <si>
    <r>
      <rPr>
        <sz val="10"/>
        <color indexed="8"/>
        <rFont val="宋体"/>
        <charset val="134"/>
      </rPr>
      <t>在建工程</t>
    </r>
    <r>
      <rPr>
        <sz val="10"/>
        <color indexed="8"/>
        <rFont val="Times New Roman"/>
        <charset val="134"/>
      </rPr>
      <t>-</t>
    </r>
    <r>
      <rPr>
        <sz val="10"/>
        <color indexed="8"/>
        <rFont val="宋体"/>
        <charset val="134"/>
      </rPr>
      <t>设备安装工程余额</t>
    </r>
  </si>
  <si>
    <r>
      <rPr>
        <sz val="10"/>
        <color indexed="8"/>
        <rFont val="宋体"/>
        <charset val="134"/>
      </rPr>
      <t>在建工程</t>
    </r>
    <r>
      <rPr>
        <sz val="10"/>
        <color indexed="8"/>
        <rFont val="Times New Roman"/>
        <charset val="134"/>
      </rPr>
      <t>-</t>
    </r>
    <r>
      <rPr>
        <sz val="10"/>
        <color indexed="8"/>
        <rFont val="宋体"/>
        <charset val="134"/>
      </rPr>
      <t>设备安装工程</t>
    </r>
  </si>
  <si>
    <t>4-9-3</t>
  </si>
  <si>
    <r>
      <rPr>
        <sz val="10"/>
        <color indexed="8"/>
        <rFont val="宋体"/>
        <charset val="134"/>
      </rPr>
      <t>在建工程</t>
    </r>
    <r>
      <rPr>
        <sz val="10"/>
        <color indexed="8"/>
        <rFont val="Times New Roman"/>
        <charset val="134"/>
      </rPr>
      <t>-</t>
    </r>
    <r>
      <rPr>
        <sz val="10"/>
        <color indexed="8"/>
        <rFont val="宋体"/>
        <charset val="134"/>
      </rPr>
      <t>待摊投资余额</t>
    </r>
  </si>
  <si>
    <r>
      <rPr>
        <sz val="10"/>
        <color indexed="8"/>
        <rFont val="宋体"/>
        <charset val="134"/>
      </rPr>
      <t>在建工程</t>
    </r>
    <r>
      <rPr>
        <sz val="10"/>
        <color indexed="8"/>
        <rFont val="Times New Roman"/>
        <charset val="134"/>
      </rPr>
      <t>-</t>
    </r>
    <r>
      <rPr>
        <sz val="10"/>
        <color indexed="8"/>
        <rFont val="宋体"/>
        <charset val="134"/>
      </rPr>
      <t>待摊投资</t>
    </r>
  </si>
  <si>
    <t>4-9-4</t>
  </si>
  <si>
    <r>
      <rPr>
        <sz val="10"/>
        <color indexed="8"/>
        <rFont val="宋体"/>
        <charset val="134"/>
      </rPr>
      <t>在建工程</t>
    </r>
    <r>
      <rPr>
        <sz val="10"/>
        <color indexed="8"/>
        <rFont val="Times New Roman"/>
        <charset val="134"/>
      </rPr>
      <t>-</t>
    </r>
    <r>
      <rPr>
        <sz val="10"/>
        <color indexed="8"/>
        <rFont val="宋体"/>
        <charset val="134"/>
      </rPr>
      <t>预付工程款余额</t>
    </r>
  </si>
  <si>
    <r>
      <rPr>
        <sz val="10"/>
        <color indexed="8"/>
        <rFont val="宋体"/>
        <charset val="134"/>
      </rPr>
      <t>在建工程</t>
    </r>
    <r>
      <rPr>
        <sz val="10"/>
        <color indexed="8"/>
        <rFont val="Times New Roman"/>
        <charset val="134"/>
      </rPr>
      <t>-</t>
    </r>
    <r>
      <rPr>
        <sz val="10"/>
        <color indexed="8"/>
        <rFont val="宋体"/>
        <charset val="134"/>
      </rPr>
      <t>预付工程款</t>
    </r>
  </si>
  <si>
    <t>4-9-5</t>
  </si>
  <si>
    <r>
      <rPr>
        <sz val="10"/>
        <color indexed="8"/>
        <rFont val="宋体"/>
        <charset val="134"/>
      </rPr>
      <t>在建工程</t>
    </r>
    <r>
      <rPr>
        <sz val="10"/>
        <color indexed="8"/>
        <rFont val="Times New Roman"/>
        <charset val="134"/>
      </rPr>
      <t>-</t>
    </r>
    <r>
      <rPr>
        <sz val="10"/>
        <color indexed="8"/>
        <rFont val="宋体"/>
        <charset val="134"/>
      </rPr>
      <t>工程物资余额</t>
    </r>
  </si>
  <si>
    <r>
      <rPr>
        <sz val="10"/>
        <color indexed="8"/>
        <rFont val="宋体"/>
        <charset val="134"/>
      </rPr>
      <t>在建工程</t>
    </r>
    <r>
      <rPr>
        <sz val="10"/>
        <color indexed="8"/>
        <rFont val="Times New Roman"/>
        <charset val="134"/>
      </rPr>
      <t>-</t>
    </r>
    <r>
      <rPr>
        <sz val="10"/>
        <color indexed="8"/>
        <rFont val="宋体"/>
        <charset val="134"/>
      </rPr>
      <t>工程物资</t>
    </r>
  </si>
  <si>
    <r>
      <rPr>
        <b/>
        <sz val="10"/>
        <rFont val="宋体"/>
        <charset val="134"/>
      </rPr>
      <t>在建工程余额合计</t>
    </r>
  </si>
  <si>
    <r>
      <rPr>
        <b/>
        <sz val="10"/>
        <rFont val="宋体"/>
        <charset val="134"/>
      </rPr>
      <t>在建工程净值合计</t>
    </r>
  </si>
  <si>
    <r>
      <rPr>
        <sz val="18"/>
        <rFont val="黑体"/>
        <charset val="134"/>
      </rPr>
      <t>在建工程</t>
    </r>
    <r>
      <rPr>
        <sz val="18"/>
        <rFont val="Times New Roman"/>
        <charset val="134"/>
      </rPr>
      <t>—</t>
    </r>
    <r>
      <rPr>
        <sz val="18"/>
        <rFont val="黑体"/>
        <charset val="134"/>
      </rPr>
      <t>土建工程评估明细表</t>
    </r>
  </si>
  <si>
    <r>
      <rPr>
        <sz val="10"/>
        <rFont val="宋体"/>
        <charset val="134"/>
      </rPr>
      <t>表</t>
    </r>
    <r>
      <rPr>
        <sz val="10"/>
        <rFont val="Times New Roman"/>
        <charset val="134"/>
      </rPr>
      <t>4-9-1</t>
    </r>
  </si>
  <si>
    <r>
      <rPr>
        <b/>
        <sz val="10"/>
        <rFont val="宋体"/>
        <charset val="134"/>
      </rPr>
      <t>项目名称</t>
    </r>
  </si>
  <si>
    <r>
      <rPr>
        <b/>
        <sz val="10"/>
        <rFont val="宋体"/>
        <charset val="134"/>
      </rPr>
      <t>建筑面积</t>
    </r>
    <r>
      <rPr>
        <b/>
        <sz val="10"/>
        <rFont val="Times New Roman"/>
        <charset val="134"/>
      </rPr>
      <t>/</t>
    </r>
    <r>
      <rPr>
        <b/>
        <sz val="10"/>
        <rFont val="宋体"/>
        <charset val="134"/>
      </rPr>
      <t>容积</t>
    </r>
  </si>
  <si>
    <r>
      <rPr>
        <b/>
        <sz val="10"/>
        <rFont val="宋体"/>
        <charset val="134"/>
      </rPr>
      <t>开工日期</t>
    </r>
  </si>
  <si>
    <r>
      <rPr>
        <b/>
        <sz val="10"/>
        <rFont val="宋体"/>
        <charset val="134"/>
      </rPr>
      <t>预计完工日期</t>
    </r>
  </si>
  <si>
    <r>
      <rPr>
        <b/>
        <sz val="10"/>
        <rFont val="宋体"/>
        <charset val="134"/>
      </rPr>
      <t>形象进度</t>
    </r>
  </si>
  <si>
    <r>
      <rPr>
        <b/>
        <sz val="10"/>
        <rFont val="宋体"/>
        <charset val="134"/>
      </rPr>
      <t>付款比例</t>
    </r>
  </si>
  <si>
    <r>
      <rPr>
        <sz val="18"/>
        <rFont val="黑体"/>
        <charset val="134"/>
      </rPr>
      <t>在建工程</t>
    </r>
    <r>
      <rPr>
        <sz val="18"/>
        <rFont val="Times New Roman"/>
        <charset val="134"/>
      </rPr>
      <t>—</t>
    </r>
    <r>
      <rPr>
        <sz val="18"/>
        <rFont val="黑体"/>
        <charset val="134"/>
      </rPr>
      <t>设备安装工程评估明细表</t>
    </r>
  </si>
  <si>
    <r>
      <rPr>
        <sz val="10"/>
        <rFont val="宋体"/>
        <charset val="134"/>
      </rPr>
      <t>表</t>
    </r>
    <r>
      <rPr>
        <sz val="10"/>
        <rFont val="Times New Roman"/>
        <charset val="134"/>
      </rPr>
      <t>4-9-2</t>
    </r>
  </si>
  <si>
    <r>
      <rPr>
        <b/>
        <sz val="10"/>
        <rFont val="宋体"/>
        <charset val="134"/>
      </rPr>
      <t>预计完
工日期</t>
    </r>
  </si>
  <si>
    <r>
      <rPr>
        <b/>
        <sz val="10"/>
        <rFont val="宋体"/>
        <charset val="134"/>
      </rPr>
      <t>设备费</t>
    </r>
  </si>
  <si>
    <r>
      <rPr>
        <b/>
        <sz val="10"/>
        <rFont val="宋体"/>
        <charset val="134"/>
      </rPr>
      <t>资金成本</t>
    </r>
  </si>
  <si>
    <r>
      <rPr>
        <b/>
        <sz val="10"/>
        <rFont val="宋体"/>
        <charset val="134"/>
      </rPr>
      <t>安装费及其他</t>
    </r>
  </si>
  <si>
    <r>
      <rPr>
        <b/>
        <sz val="10"/>
        <rFont val="宋体"/>
        <charset val="134"/>
      </rPr>
      <t>合计</t>
    </r>
  </si>
  <si>
    <r>
      <rPr>
        <sz val="18"/>
        <rFont val="黑体"/>
        <charset val="134"/>
      </rPr>
      <t>在建工程</t>
    </r>
    <r>
      <rPr>
        <sz val="18"/>
        <rFont val="Times New Roman"/>
        <charset val="134"/>
      </rPr>
      <t>—</t>
    </r>
    <r>
      <rPr>
        <sz val="18"/>
        <rFont val="黑体"/>
        <charset val="134"/>
      </rPr>
      <t>待摊费用评估明细表</t>
    </r>
  </si>
  <si>
    <r>
      <rPr>
        <sz val="10"/>
        <rFont val="宋体"/>
        <charset val="134"/>
      </rPr>
      <t>表</t>
    </r>
    <r>
      <rPr>
        <sz val="10"/>
        <rFont val="Times New Roman"/>
        <charset val="134"/>
      </rPr>
      <t>4-9-3</t>
    </r>
  </si>
  <si>
    <r>
      <rPr>
        <sz val="18"/>
        <rFont val="黑体"/>
        <charset val="134"/>
      </rPr>
      <t>在建工程</t>
    </r>
    <r>
      <rPr>
        <sz val="18"/>
        <rFont val="Times New Roman"/>
        <charset val="134"/>
      </rPr>
      <t>—</t>
    </r>
    <r>
      <rPr>
        <sz val="18"/>
        <rFont val="黑体"/>
        <charset val="134"/>
      </rPr>
      <t>预付工程款评估明细表</t>
    </r>
  </si>
  <si>
    <r>
      <rPr>
        <sz val="10"/>
        <rFont val="宋体"/>
        <charset val="134"/>
      </rPr>
      <t>表</t>
    </r>
    <r>
      <rPr>
        <sz val="10"/>
        <rFont val="Times New Roman"/>
        <charset val="134"/>
      </rPr>
      <t>4-9-4</t>
    </r>
  </si>
  <si>
    <r>
      <rPr>
        <b/>
        <sz val="10"/>
        <rFont val="宋体"/>
        <charset val="134"/>
      </rPr>
      <t>收款单位名称</t>
    </r>
  </si>
  <si>
    <r>
      <rPr>
        <b/>
        <sz val="10"/>
        <rFont val="宋体"/>
        <charset val="134"/>
      </rPr>
      <t>合同总金额</t>
    </r>
  </si>
  <si>
    <r>
      <rPr>
        <sz val="18"/>
        <rFont val="黑体"/>
        <charset val="134"/>
      </rPr>
      <t>在建工程</t>
    </r>
    <r>
      <rPr>
        <sz val="18"/>
        <rFont val="Times New Roman"/>
        <charset val="134"/>
      </rPr>
      <t>—</t>
    </r>
    <r>
      <rPr>
        <sz val="18"/>
        <rFont val="黑体"/>
        <charset val="134"/>
      </rPr>
      <t>工程物资评估明细表</t>
    </r>
  </si>
  <si>
    <r>
      <rPr>
        <sz val="10"/>
        <rFont val="宋体"/>
        <charset val="134"/>
      </rPr>
      <t>表</t>
    </r>
    <r>
      <rPr>
        <sz val="10"/>
        <rFont val="Times New Roman"/>
        <charset val="134"/>
      </rPr>
      <t>4-9-5</t>
    </r>
  </si>
  <si>
    <r>
      <rPr>
        <b/>
        <sz val="10"/>
        <rFont val="宋体"/>
        <charset val="134"/>
      </rPr>
      <t>工程项目</t>
    </r>
  </si>
  <si>
    <r>
      <rPr>
        <b/>
        <sz val="10"/>
        <rFont val="宋体"/>
        <charset val="134"/>
      </rPr>
      <t>计量
单位</t>
    </r>
  </si>
  <si>
    <r>
      <rPr>
        <sz val="18"/>
        <rFont val="黑体"/>
        <charset val="134"/>
      </rPr>
      <t>生产性生物资产评估明细表</t>
    </r>
  </si>
  <si>
    <r>
      <rPr>
        <sz val="10"/>
        <rFont val="宋体"/>
        <charset val="134"/>
      </rPr>
      <t>表</t>
    </r>
    <r>
      <rPr>
        <sz val="10"/>
        <rFont val="Times New Roman"/>
        <charset val="134"/>
      </rPr>
      <t>4-10</t>
    </r>
  </si>
  <si>
    <r>
      <rPr>
        <b/>
        <sz val="10"/>
        <rFont val="宋体"/>
        <charset val="134"/>
      </rPr>
      <t>种类</t>
    </r>
  </si>
  <si>
    <r>
      <rPr>
        <b/>
        <sz val="10"/>
        <rFont val="宋体"/>
        <charset val="134"/>
      </rPr>
      <t>群别</t>
    </r>
  </si>
  <si>
    <r>
      <rPr>
        <sz val="10"/>
        <rFont val="宋体"/>
        <charset val="134"/>
      </rPr>
      <t>基地现有</t>
    </r>
    <r>
      <rPr>
        <sz val="10"/>
        <rFont val="Times New Roman"/>
        <charset val="134"/>
      </rPr>
      <t>2025</t>
    </r>
    <r>
      <rPr>
        <sz val="10"/>
        <rFont val="宋体"/>
        <charset val="134"/>
      </rPr>
      <t>年春季培育箭叶淫羊藿种苗</t>
    </r>
  </si>
  <si>
    <t>箭叶淫羊藿</t>
  </si>
  <si>
    <t>株</t>
  </si>
  <si>
    <r>
      <rPr>
        <sz val="10"/>
        <rFont val="宋体"/>
        <charset val="134"/>
      </rPr>
      <t>基地现有</t>
    </r>
    <r>
      <rPr>
        <sz val="10"/>
        <rFont val="Times New Roman"/>
        <charset val="134"/>
      </rPr>
      <t>2025</t>
    </r>
    <r>
      <rPr>
        <sz val="10"/>
        <rFont val="宋体"/>
        <charset val="134"/>
      </rPr>
      <t>年春季培育柔毛淫羊藿种苗</t>
    </r>
  </si>
  <si>
    <t>柔毛淫羊藿</t>
  </si>
  <si>
    <t>2025年冬季种植箭叶
淫羊藿（2025年春季培育）</t>
  </si>
  <si>
    <t>2025年春季种植的柔毛淫羊藿</t>
  </si>
  <si>
    <t>2024年春种植淫羊藿
（含示范地与简易大棚）</t>
  </si>
  <si>
    <t>淫羊藿</t>
  </si>
  <si>
    <t>2025年春季种植的淫羊藿
（2024年培育的种苗）</t>
  </si>
  <si>
    <t>2024年培育未销售箭叶</t>
  </si>
  <si>
    <t>基地现有育苗泥沙</t>
  </si>
  <si>
    <t>泥沙</t>
  </si>
  <si>
    <r>
      <rPr>
        <sz val="10"/>
        <rFont val="宋体"/>
        <charset val="134"/>
      </rPr>
      <t>m</t>
    </r>
    <r>
      <rPr>
        <vertAlign val="superscript"/>
        <sz val="10"/>
        <rFont val="宋体"/>
        <charset val="134"/>
      </rPr>
      <t>3</t>
    </r>
  </si>
  <si>
    <t>生产性生物资产明细表</t>
  </si>
  <si>
    <t>2025.1.2</t>
  </si>
  <si>
    <t>2025.8.4</t>
  </si>
  <si>
    <r>
      <rPr>
        <sz val="18"/>
        <rFont val="黑体"/>
        <charset val="134"/>
      </rPr>
      <t>油气资产评估明细表</t>
    </r>
  </si>
  <si>
    <r>
      <rPr>
        <sz val="10"/>
        <rFont val="宋体"/>
        <charset val="134"/>
      </rPr>
      <t>表</t>
    </r>
    <r>
      <rPr>
        <sz val="10"/>
        <rFont val="Times New Roman"/>
        <charset val="134"/>
      </rPr>
      <t>4-11</t>
    </r>
  </si>
  <si>
    <r>
      <rPr>
        <b/>
        <sz val="10"/>
        <rFont val="宋体"/>
        <charset val="134"/>
      </rPr>
      <t>类别</t>
    </r>
  </si>
  <si>
    <r>
      <rPr>
        <b/>
        <sz val="10"/>
        <rFont val="宋体"/>
        <charset val="134"/>
      </rPr>
      <t>矿区（或油田）</t>
    </r>
  </si>
  <si>
    <r>
      <rPr>
        <b/>
        <sz val="10"/>
        <rFont val="宋体"/>
        <charset val="134"/>
      </rPr>
      <t>形成日期</t>
    </r>
  </si>
  <si>
    <r>
      <rPr>
        <sz val="18"/>
        <rFont val="黑体"/>
        <charset val="134"/>
      </rPr>
      <t>使用权资产评估明细表</t>
    </r>
  </si>
  <si>
    <r>
      <rPr>
        <sz val="10"/>
        <rFont val="宋体"/>
        <charset val="134"/>
      </rPr>
      <t>表</t>
    </r>
    <r>
      <rPr>
        <sz val="10"/>
        <rFont val="Times New Roman"/>
        <charset val="134"/>
      </rPr>
      <t>4-12</t>
    </r>
  </si>
  <si>
    <r>
      <rPr>
        <b/>
        <sz val="10"/>
        <rFont val="宋体"/>
        <charset val="134"/>
      </rPr>
      <t>租赁资产编号</t>
    </r>
  </si>
  <si>
    <r>
      <rPr>
        <b/>
        <sz val="10"/>
        <rFont val="宋体"/>
        <charset val="134"/>
      </rPr>
      <t>租赁资产名称</t>
    </r>
  </si>
  <si>
    <r>
      <rPr>
        <b/>
        <sz val="10"/>
        <rFont val="宋体"/>
        <charset val="134"/>
      </rPr>
      <t>租赁日期</t>
    </r>
  </si>
  <si>
    <r>
      <rPr>
        <sz val="18"/>
        <rFont val="黑体"/>
        <charset val="134"/>
      </rPr>
      <t>无形资产评估汇总表</t>
    </r>
  </si>
  <si>
    <r>
      <rPr>
        <sz val="10"/>
        <rFont val="宋体"/>
        <charset val="134"/>
      </rPr>
      <t>表</t>
    </r>
    <r>
      <rPr>
        <sz val="10"/>
        <rFont val="Times New Roman"/>
        <charset val="134"/>
      </rPr>
      <t>4-13</t>
    </r>
  </si>
  <si>
    <t>4-13-1</t>
  </si>
  <si>
    <r>
      <rPr>
        <sz val="10"/>
        <rFont val="宋体"/>
        <charset val="134"/>
      </rPr>
      <t>无形资产</t>
    </r>
    <r>
      <rPr>
        <sz val="10"/>
        <rFont val="Times New Roman"/>
        <charset val="134"/>
      </rPr>
      <t>-</t>
    </r>
    <r>
      <rPr>
        <sz val="10"/>
        <rFont val="宋体"/>
        <charset val="134"/>
      </rPr>
      <t>土地使用权余额</t>
    </r>
  </si>
  <si>
    <t>无形资产-土地使用权</t>
  </si>
  <si>
    <t>4-13-2</t>
  </si>
  <si>
    <r>
      <rPr>
        <sz val="10"/>
        <rFont val="宋体"/>
        <charset val="134"/>
      </rPr>
      <t>无形资产</t>
    </r>
    <r>
      <rPr>
        <sz val="10"/>
        <rFont val="Times New Roman"/>
        <charset val="134"/>
      </rPr>
      <t>-</t>
    </r>
    <r>
      <rPr>
        <sz val="10"/>
        <rFont val="宋体"/>
        <charset val="134"/>
      </rPr>
      <t>矿业权余额</t>
    </r>
  </si>
  <si>
    <t>无形资产-矿业权</t>
  </si>
  <si>
    <t>4-13-3</t>
  </si>
  <si>
    <t>无形资产-海域使用权余额</t>
  </si>
  <si>
    <t>无形资产-海域使用权</t>
  </si>
  <si>
    <t>4-13-4</t>
  </si>
  <si>
    <r>
      <rPr>
        <sz val="10"/>
        <rFont val="宋体"/>
        <charset val="134"/>
      </rPr>
      <t>无形资产</t>
    </r>
    <r>
      <rPr>
        <sz val="10"/>
        <rFont val="Times New Roman"/>
        <charset val="134"/>
      </rPr>
      <t>-</t>
    </r>
    <r>
      <rPr>
        <sz val="10"/>
        <rFont val="宋体"/>
        <charset val="134"/>
      </rPr>
      <t>其他无形资产余额</t>
    </r>
  </si>
  <si>
    <t>无形资产-其他无形资产</t>
  </si>
  <si>
    <r>
      <rPr>
        <b/>
        <sz val="10"/>
        <rFont val="宋体"/>
        <charset val="134"/>
      </rPr>
      <t>无形资产余额合计</t>
    </r>
  </si>
  <si>
    <r>
      <rPr>
        <b/>
        <sz val="10"/>
        <rFont val="宋体"/>
        <charset val="134"/>
      </rPr>
      <t>无形资产净值合计</t>
    </r>
  </si>
  <si>
    <r>
      <rPr>
        <sz val="18"/>
        <rFont val="黑体"/>
        <charset val="134"/>
      </rPr>
      <t>无形资产</t>
    </r>
    <r>
      <rPr>
        <sz val="18"/>
        <rFont val="Times New Roman"/>
        <charset val="134"/>
      </rPr>
      <t>—</t>
    </r>
    <r>
      <rPr>
        <sz val="18"/>
        <rFont val="黑体"/>
        <charset val="134"/>
      </rPr>
      <t>土地使用权评估明细表</t>
    </r>
  </si>
  <si>
    <r>
      <rPr>
        <sz val="10"/>
        <rFont val="宋体"/>
        <charset val="134"/>
      </rPr>
      <t>表</t>
    </r>
    <r>
      <rPr>
        <sz val="10"/>
        <rFont val="Times New Roman"/>
        <charset val="134"/>
      </rPr>
      <t>4-13-1</t>
    </r>
  </si>
  <si>
    <r>
      <rPr>
        <sz val="18"/>
        <rFont val="黑体"/>
        <charset val="134"/>
      </rPr>
      <t>无形资产</t>
    </r>
    <r>
      <rPr>
        <sz val="18"/>
        <rFont val="Times New Roman"/>
        <charset val="134"/>
      </rPr>
      <t>—</t>
    </r>
    <r>
      <rPr>
        <sz val="18"/>
        <rFont val="黑体"/>
        <charset val="134"/>
      </rPr>
      <t>矿业权评估明细表</t>
    </r>
  </si>
  <si>
    <r>
      <rPr>
        <sz val="10"/>
        <rFont val="宋体"/>
        <charset val="134"/>
      </rPr>
      <t>表</t>
    </r>
    <r>
      <rPr>
        <sz val="10"/>
        <rFont val="Times New Roman"/>
        <charset val="134"/>
      </rPr>
      <t>4-13-2</t>
    </r>
  </si>
  <si>
    <r>
      <rPr>
        <b/>
        <sz val="10"/>
        <rFont val="宋体"/>
        <charset val="134"/>
      </rPr>
      <t>名称、种类（探矿权</t>
    </r>
    <r>
      <rPr>
        <b/>
        <sz val="10"/>
        <rFont val="Times New Roman"/>
        <charset val="134"/>
      </rPr>
      <t>/</t>
    </r>
    <r>
      <rPr>
        <b/>
        <sz val="10"/>
        <rFont val="宋体"/>
        <charset val="134"/>
      </rPr>
      <t>采矿权）</t>
    </r>
  </si>
  <si>
    <r>
      <rPr>
        <b/>
        <sz val="10"/>
        <rFont val="宋体"/>
        <charset val="134"/>
      </rPr>
      <t>勘查（采矿）许可证编号</t>
    </r>
  </si>
  <si>
    <r>
      <rPr>
        <b/>
        <sz val="10"/>
        <rFont val="宋体"/>
        <charset val="134"/>
      </rPr>
      <t>取得方式</t>
    </r>
  </si>
  <si>
    <r>
      <rPr>
        <b/>
        <sz val="10"/>
        <rFont val="宋体"/>
        <charset val="134"/>
      </rPr>
      <t>剩余有效年限</t>
    </r>
  </si>
  <si>
    <r>
      <rPr>
        <b/>
        <sz val="10"/>
        <rFont val="宋体"/>
        <charset val="134"/>
      </rPr>
      <t>勘查开发阶段</t>
    </r>
  </si>
  <si>
    <r>
      <rPr>
        <b/>
        <sz val="10"/>
        <rFont val="宋体"/>
        <charset val="134"/>
      </rPr>
      <t>核定（批准）生产规模</t>
    </r>
  </si>
  <si>
    <r>
      <rPr>
        <sz val="18"/>
        <rFont val="黑体"/>
        <charset val="134"/>
      </rPr>
      <t>无形资产</t>
    </r>
    <r>
      <rPr>
        <sz val="18"/>
        <rFont val="Times New Roman"/>
        <charset val="134"/>
      </rPr>
      <t>—</t>
    </r>
    <r>
      <rPr>
        <sz val="18"/>
        <rFont val="黑体"/>
        <charset val="134"/>
      </rPr>
      <t>海域使用权评估明细表</t>
    </r>
  </si>
  <si>
    <r>
      <rPr>
        <sz val="10"/>
        <rFont val="宋体"/>
        <charset val="134"/>
      </rPr>
      <t>表</t>
    </r>
    <r>
      <rPr>
        <sz val="10"/>
        <rFont val="Times New Roman"/>
        <charset val="134"/>
      </rPr>
      <t>4-13-3</t>
    </r>
  </si>
  <si>
    <r>
      <rPr>
        <b/>
        <sz val="10"/>
        <rFont val="宋体"/>
        <charset val="134"/>
      </rPr>
      <t>海域权证编号</t>
    </r>
  </si>
  <si>
    <r>
      <rPr>
        <b/>
        <sz val="10"/>
        <rFont val="宋体"/>
        <charset val="134"/>
      </rPr>
      <t>海域名称</t>
    </r>
  </si>
  <si>
    <r>
      <rPr>
        <b/>
        <sz val="10"/>
        <rFont val="宋体"/>
        <charset val="134"/>
      </rPr>
      <t>地理位置</t>
    </r>
  </si>
  <si>
    <r>
      <rPr>
        <b/>
        <sz val="10"/>
        <rFont val="宋体"/>
        <charset val="134"/>
      </rPr>
      <t>权利性质</t>
    </r>
  </si>
  <si>
    <r>
      <rPr>
        <b/>
        <sz val="10"/>
        <rFont val="宋体"/>
        <charset val="134"/>
      </rPr>
      <t>证裁用途</t>
    </r>
  </si>
  <si>
    <r>
      <rPr>
        <sz val="18"/>
        <rFont val="黑体"/>
        <charset val="134"/>
      </rPr>
      <t>无形资产</t>
    </r>
    <r>
      <rPr>
        <sz val="18"/>
        <rFont val="Times New Roman"/>
        <charset val="134"/>
      </rPr>
      <t>—</t>
    </r>
    <r>
      <rPr>
        <sz val="18"/>
        <rFont val="黑体"/>
        <charset val="134"/>
      </rPr>
      <t>其他无形资产评估明细表</t>
    </r>
  </si>
  <si>
    <r>
      <rPr>
        <sz val="10"/>
        <rFont val="宋体"/>
        <charset val="134"/>
      </rPr>
      <t>表</t>
    </r>
    <r>
      <rPr>
        <sz val="10"/>
        <rFont val="Times New Roman"/>
        <charset val="134"/>
      </rPr>
      <t>4-13-4</t>
    </r>
  </si>
  <si>
    <r>
      <rPr>
        <b/>
        <sz val="10"/>
        <rFont val="宋体"/>
        <charset val="134"/>
      </rPr>
      <t>无形资产名称和内容</t>
    </r>
  </si>
  <si>
    <r>
      <rPr>
        <b/>
        <sz val="10"/>
        <rFont val="宋体"/>
        <charset val="134"/>
      </rPr>
      <t>法定</t>
    </r>
    <r>
      <rPr>
        <b/>
        <sz val="10"/>
        <rFont val="Times New Roman"/>
        <charset val="134"/>
      </rPr>
      <t>/</t>
    </r>
    <r>
      <rPr>
        <b/>
        <sz val="10"/>
        <rFont val="宋体"/>
        <charset val="134"/>
      </rPr>
      <t>预计使用年限</t>
    </r>
  </si>
  <si>
    <r>
      <rPr>
        <b/>
        <sz val="10"/>
        <rFont val="宋体"/>
        <charset val="134"/>
      </rPr>
      <t>尚可使用年限</t>
    </r>
  </si>
  <si>
    <r>
      <rPr>
        <sz val="18"/>
        <rFont val="黑体"/>
        <charset val="134"/>
      </rPr>
      <t>开发支出评估明细表</t>
    </r>
  </si>
  <si>
    <r>
      <rPr>
        <sz val="10"/>
        <rFont val="宋体"/>
        <charset val="134"/>
      </rPr>
      <t>表</t>
    </r>
    <r>
      <rPr>
        <sz val="10"/>
        <rFont val="Times New Roman"/>
        <charset val="134"/>
      </rPr>
      <t>4-14</t>
    </r>
  </si>
  <si>
    <r>
      <rPr>
        <b/>
        <sz val="10"/>
        <rFont val="宋体"/>
        <charset val="134"/>
      </rPr>
      <t>内容或名称</t>
    </r>
  </si>
  <si>
    <r>
      <rPr>
        <sz val="18"/>
        <rFont val="黑体"/>
        <charset val="134"/>
      </rPr>
      <t>商誉评估明细表</t>
    </r>
  </si>
  <si>
    <r>
      <rPr>
        <sz val="10"/>
        <rFont val="宋体"/>
        <charset val="134"/>
      </rPr>
      <t>表</t>
    </r>
    <r>
      <rPr>
        <sz val="10"/>
        <rFont val="Times New Roman"/>
        <charset val="134"/>
      </rPr>
      <t>4-15</t>
    </r>
  </si>
  <si>
    <r>
      <rPr>
        <sz val="18"/>
        <rFont val="黑体"/>
        <charset val="134"/>
      </rPr>
      <t>长期待摊费用评估明细表</t>
    </r>
  </si>
  <si>
    <r>
      <rPr>
        <sz val="10"/>
        <rFont val="宋体"/>
        <charset val="134"/>
      </rPr>
      <t>表</t>
    </r>
    <r>
      <rPr>
        <sz val="10"/>
        <rFont val="Times New Roman"/>
        <charset val="134"/>
      </rPr>
      <t>4-16</t>
    </r>
  </si>
  <si>
    <r>
      <rPr>
        <b/>
        <sz val="10"/>
        <rFont val="宋体"/>
        <charset val="134"/>
      </rPr>
      <t>费用名称或内容</t>
    </r>
  </si>
  <si>
    <r>
      <rPr>
        <b/>
        <sz val="10"/>
        <rFont val="宋体"/>
        <charset val="134"/>
      </rPr>
      <t>原始发生额</t>
    </r>
  </si>
  <si>
    <r>
      <rPr>
        <b/>
        <sz val="10"/>
        <rFont val="宋体"/>
        <charset val="134"/>
      </rPr>
      <t>预计摊
销月数</t>
    </r>
  </si>
  <si>
    <r>
      <rPr>
        <b/>
        <sz val="10"/>
        <rFont val="宋体"/>
        <charset val="134"/>
      </rPr>
      <t>尚存受
益月数</t>
    </r>
  </si>
  <si>
    <r>
      <rPr>
        <b/>
        <sz val="10"/>
        <rFont val="宋体"/>
        <charset val="134"/>
      </rPr>
      <t>合</t>
    </r>
    <r>
      <rPr>
        <b/>
        <sz val="10"/>
        <rFont val="Times New Roman"/>
        <charset val="134"/>
      </rPr>
      <t xml:space="preserve">                    </t>
    </r>
    <r>
      <rPr>
        <b/>
        <sz val="10"/>
        <rFont val="宋体"/>
        <charset val="134"/>
      </rPr>
      <t>计</t>
    </r>
  </si>
  <si>
    <r>
      <rPr>
        <sz val="18"/>
        <rFont val="黑体"/>
        <charset val="134"/>
      </rPr>
      <t>递延所得税资产评估明细表</t>
    </r>
  </si>
  <si>
    <r>
      <rPr>
        <sz val="10"/>
        <rFont val="宋体"/>
        <charset val="134"/>
      </rPr>
      <t>表</t>
    </r>
    <r>
      <rPr>
        <sz val="10"/>
        <rFont val="Times New Roman"/>
        <charset val="134"/>
      </rPr>
      <t>4-17</t>
    </r>
  </si>
  <si>
    <r>
      <rPr>
        <sz val="18"/>
        <rFont val="黑体"/>
        <charset val="134"/>
      </rPr>
      <t>其他非流动资产评估明细表</t>
    </r>
  </si>
  <si>
    <r>
      <rPr>
        <sz val="10"/>
        <rFont val="宋体"/>
        <charset val="134"/>
      </rPr>
      <t>表</t>
    </r>
    <r>
      <rPr>
        <sz val="10"/>
        <rFont val="Times New Roman"/>
        <charset val="134"/>
      </rPr>
      <t>4-18</t>
    </r>
  </si>
  <si>
    <r>
      <rPr>
        <sz val="18"/>
        <rFont val="黑体"/>
        <charset val="134"/>
      </rPr>
      <t>流动负债评估汇总表</t>
    </r>
  </si>
  <si>
    <r>
      <rPr>
        <sz val="10"/>
        <rFont val="宋体"/>
        <charset val="134"/>
      </rPr>
      <t>表</t>
    </r>
    <r>
      <rPr>
        <sz val="10"/>
        <rFont val="Times New Roman"/>
        <charset val="134"/>
      </rPr>
      <t>5</t>
    </r>
  </si>
  <si>
    <t>5-1</t>
  </si>
  <si>
    <t>5-2</t>
  </si>
  <si>
    <t>5-3</t>
  </si>
  <si>
    <t>5-4</t>
  </si>
  <si>
    <t>5-5</t>
  </si>
  <si>
    <t>5-6</t>
  </si>
  <si>
    <t>5-7</t>
  </si>
  <si>
    <t>5-8</t>
  </si>
  <si>
    <t>5-9</t>
  </si>
  <si>
    <t>5-10</t>
  </si>
  <si>
    <t>5-11</t>
  </si>
  <si>
    <t>5-12</t>
  </si>
  <si>
    <t>5-13</t>
  </si>
  <si>
    <t>5</t>
  </si>
  <si>
    <r>
      <rPr>
        <sz val="18"/>
        <rFont val="黑体"/>
        <charset val="134"/>
      </rPr>
      <t>短期借款评估明细表</t>
    </r>
  </si>
  <si>
    <r>
      <rPr>
        <sz val="10"/>
        <rFont val="宋体"/>
        <charset val="134"/>
      </rPr>
      <t>表</t>
    </r>
    <r>
      <rPr>
        <sz val="10"/>
        <rFont val="Times New Roman"/>
        <charset val="134"/>
      </rPr>
      <t>5-1</t>
    </r>
  </si>
  <si>
    <r>
      <rPr>
        <b/>
        <sz val="10"/>
        <rFont val="宋体"/>
        <charset val="134"/>
      </rPr>
      <t>放款银行或机构名称</t>
    </r>
  </si>
  <si>
    <r>
      <rPr>
        <b/>
        <sz val="10"/>
        <rFont val="宋体"/>
        <charset val="134"/>
      </rPr>
      <t>年利率</t>
    </r>
    <r>
      <rPr>
        <b/>
        <sz val="10"/>
        <rFont val="Times New Roman"/>
        <charset val="134"/>
      </rPr>
      <t>%</t>
    </r>
  </si>
  <si>
    <r>
      <rPr>
        <b/>
        <sz val="10"/>
        <rFont val="宋体"/>
        <charset val="134"/>
      </rPr>
      <t>担保方式</t>
    </r>
  </si>
  <si>
    <r>
      <rPr>
        <b/>
        <sz val="10"/>
        <rFont val="宋体"/>
        <charset val="134"/>
      </rPr>
      <t>外币金额</t>
    </r>
  </si>
  <si>
    <r>
      <rPr>
        <b/>
        <sz val="10"/>
        <rFont val="宋体"/>
        <charset val="134"/>
      </rPr>
      <t>基准日汇率</t>
    </r>
  </si>
  <si>
    <r>
      <rPr>
        <b/>
        <sz val="10"/>
        <rFont val="宋体"/>
        <charset val="134"/>
      </rPr>
      <t>合</t>
    </r>
    <r>
      <rPr>
        <b/>
        <sz val="10"/>
        <rFont val="Times New Roman"/>
        <charset val="134"/>
      </rPr>
      <t xml:space="preserve">                       </t>
    </r>
    <r>
      <rPr>
        <b/>
        <sz val="10"/>
        <rFont val="宋体"/>
        <charset val="134"/>
      </rPr>
      <t>计</t>
    </r>
  </si>
  <si>
    <r>
      <rPr>
        <sz val="18"/>
        <rFont val="黑体"/>
        <charset val="134"/>
      </rPr>
      <t>交易性金融负债评估明细表</t>
    </r>
  </si>
  <si>
    <r>
      <rPr>
        <sz val="10"/>
        <rFont val="宋体"/>
        <charset val="134"/>
      </rPr>
      <t>表</t>
    </r>
    <r>
      <rPr>
        <sz val="10"/>
        <rFont val="Times New Roman"/>
        <charset val="134"/>
      </rPr>
      <t>5-2</t>
    </r>
  </si>
  <si>
    <r>
      <rPr>
        <b/>
        <sz val="10"/>
        <rFont val="宋体"/>
        <charset val="134"/>
      </rPr>
      <t>合</t>
    </r>
    <r>
      <rPr>
        <b/>
        <sz val="10"/>
        <rFont val="Times New Roman"/>
        <charset val="134"/>
      </rPr>
      <t xml:space="preserve">                                    </t>
    </r>
    <r>
      <rPr>
        <b/>
        <sz val="10"/>
        <rFont val="宋体"/>
        <charset val="134"/>
      </rPr>
      <t>计</t>
    </r>
  </si>
  <si>
    <r>
      <rPr>
        <sz val="18"/>
        <rFont val="黑体"/>
        <charset val="134"/>
      </rPr>
      <t>衍生金融负债评估明细表</t>
    </r>
  </si>
  <si>
    <r>
      <rPr>
        <sz val="10"/>
        <rFont val="宋体"/>
        <charset val="134"/>
      </rPr>
      <t>表</t>
    </r>
    <r>
      <rPr>
        <sz val="10"/>
        <rFont val="Times New Roman"/>
        <charset val="134"/>
      </rPr>
      <t>5-3</t>
    </r>
  </si>
  <si>
    <r>
      <rPr>
        <sz val="18"/>
        <rFont val="黑体"/>
        <charset val="134"/>
      </rPr>
      <t>应付票据评估明细表</t>
    </r>
  </si>
  <si>
    <r>
      <rPr>
        <sz val="10"/>
        <rFont val="宋体"/>
        <charset val="134"/>
      </rPr>
      <t>表</t>
    </r>
    <r>
      <rPr>
        <sz val="10"/>
        <rFont val="Times New Roman"/>
        <charset val="134"/>
      </rPr>
      <t>5-4</t>
    </r>
  </si>
  <si>
    <r>
      <rPr>
        <b/>
        <sz val="10"/>
        <rFont val="宋体"/>
        <charset val="134"/>
      </rPr>
      <t>合</t>
    </r>
    <r>
      <rPr>
        <b/>
        <sz val="10"/>
        <rFont val="Times New Roman"/>
        <charset val="134"/>
      </rPr>
      <t xml:space="preserve">                         </t>
    </r>
    <r>
      <rPr>
        <b/>
        <sz val="10"/>
        <rFont val="宋体"/>
        <charset val="134"/>
      </rPr>
      <t>计</t>
    </r>
  </si>
  <si>
    <r>
      <rPr>
        <sz val="18"/>
        <rFont val="黑体"/>
        <charset val="134"/>
      </rPr>
      <t>应付账款评估明细表</t>
    </r>
  </si>
  <si>
    <r>
      <rPr>
        <sz val="10"/>
        <rFont val="宋体"/>
        <charset val="134"/>
      </rPr>
      <t>表</t>
    </r>
    <r>
      <rPr>
        <sz val="10"/>
        <rFont val="Times New Roman"/>
        <charset val="134"/>
      </rPr>
      <t>5-5</t>
    </r>
  </si>
  <si>
    <r>
      <rPr>
        <sz val="18"/>
        <rFont val="黑体"/>
        <charset val="134"/>
      </rPr>
      <t>预收账款评估明细表</t>
    </r>
  </si>
  <si>
    <r>
      <rPr>
        <sz val="10"/>
        <rFont val="宋体"/>
        <charset val="134"/>
      </rPr>
      <t>表</t>
    </r>
    <r>
      <rPr>
        <sz val="10"/>
        <rFont val="Times New Roman"/>
        <charset val="134"/>
      </rPr>
      <t>5-6</t>
    </r>
  </si>
  <si>
    <r>
      <rPr>
        <sz val="18"/>
        <rFont val="黑体"/>
        <charset val="134"/>
      </rPr>
      <t>合同负债评估明细表</t>
    </r>
  </si>
  <si>
    <r>
      <rPr>
        <sz val="10"/>
        <rFont val="宋体"/>
        <charset val="134"/>
      </rPr>
      <t>表</t>
    </r>
    <r>
      <rPr>
        <sz val="10"/>
        <rFont val="Times New Roman"/>
        <charset val="134"/>
      </rPr>
      <t>5-7</t>
    </r>
  </si>
  <si>
    <r>
      <rPr>
        <sz val="18"/>
        <rFont val="黑体"/>
        <charset val="134"/>
      </rPr>
      <t>应付职工薪酬评估明细表</t>
    </r>
  </si>
  <si>
    <r>
      <rPr>
        <sz val="10"/>
        <rFont val="宋体"/>
        <charset val="134"/>
      </rPr>
      <t>表</t>
    </r>
    <r>
      <rPr>
        <sz val="10"/>
        <rFont val="Times New Roman"/>
        <charset val="134"/>
      </rPr>
      <t>5-8</t>
    </r>
  </si>
  <si>
    <r>
      <rPr>
        <sz val="10"/>
        <rFont val="宋体"/>
        <charset val="134"/>
      </rPr>
      <t>工资、奖金、津贴和补贴</t>
    </r>
  </si>
  <si>
    <r>
      <rPr>
        <sz val="10"/>
        <rFont val="宋体"/>
        <charset val="134"/>
      </rPr>
      <t>职工福利费</t>
    </r>
  </si>
  <si>
    <r>
      <rPr>
        <sz val="10"/>
        <rFont val="宋体"/>
        <charset val="134"/>
      </rPr>
      <t>医疗保险费</t>
    </r>
  </si>
  <si>
    <r>
      <rPr>
        <sz val="10"/>
        <rFont val="宋体"/>
        <charset val="134"/>
      </rPr>
      <t>基本养老保险费</t>
    </r>
  </si>
  <si>
    <r>
      <rPr>
        <sz val="10"/>
        <rFont val="宋体"/>
        <charset val="134"/>
      </rPr>
      <t>年金缴费</t>
    </r>
  </si>
  <si>
    <r>
      <rPr>
        <sz val="10"/>
        <rFont val="宋体"/>
        <charset val="134"/>
      </rPr>
      <t>失业保险费</t>
    </r>
  </si>
  <si>
    <r>
      <rPr>
        <sz val="10"/>
        <rFont val="宋体"/>
        <charset val="134"/>
      </rPr>
      <t>工伤保险费</t>
    </r>
  </si>
  <si>
    <r>
      <rPr>
        <sz val="10"/>
        <rFont val="宋体"/>
        <charset val="134"/>
      </rPr>
      <t>生育保险费</t>
    </r>
  </si>
  <si>
    <r>
      <rPr>
        <sz val="10"/>
        <rFont val="宋体"/>
        <charset val="134"/>
      </rPr>
      <t>住房公积金</t>
    </r>
  </si>
  <si>
    <r>
      <rPr>
        <sz val="10"/>
        <rFont val="宋体"/>
        <charset val="134"/>
      </rPr>
      <t>工会经费</t>
    </r>
  </si>
  <si>
    <r>
      <rPr>
        <sz val="10"/>
        <rFont val="宋体"/>
        <charset val="134"/>
      </rPr>
      <t>职工教育经费</t>
    </r>
  </si>
  <si>
    <r>
      <rPr>
        <sz val="10"/>
        <rFont val="宋体"/>
        <charset val="134"/>
      </rPr>
      <t>非货币性福利</t>
    </r>
  </si>
  <si>
    <r>
      <rPr>
        <sz val="10"/>
        <rFont val="宋体"/>
        <charset val="134"/>
      </rPr>
      <t>辞退福利</t>
    </r>
  </si>
  <si>
    <r>
      <rPr>
        <sz val="10"/>
        <rFont val="宋体"/>
        <charset val="134"/>
      </rPr>
      <t>股份支付</t>
    </r>
  </si>
  <si>
    <r>
      <rPr>
        <sz val="10"/>
        <rFont val="宋体"/>
        <charset val="134"/>
      </rPr>
      <t>其他</t>
    </r>
  </si>
  <si>
    <r>
      <rPr>
        <b/>
        <sz val="10"/>
        <rFont val="宋体"/>
        <charset val="134"/>
      </rPr>
      <t>合</t>
    </r>
    <r>
      <rPr>
        <b/>
        <sz val="10"/>
        <rFont val="Times New Roman"/>
        <charset val="134"/>
      </rPr>
      <t xml:space="preserve">                          </t>
    </r>
    <r>
      <rPr>
        <b/>
        <sz val="10"/>
        <rFont val="宋体"/>
        <charset val="134"/>
      </rPr>
      <t>计</t>
    </r>
  </si>
  <si>
    <r>
      <rPr>
        <sz val="18"/>
        <rFont val="黑体"/>
        <charset val="134"/>
      </rPr>
      <t>应交税费评估明细表</t>
    </r>
  </si>
  <si>
    <r>
      <rPr>
        <sz val="10"/>
        <rFont val="宋体"/>
        <charset val="134"/>
      </rPr>
      <t>表</t>
    </r>
    <r>
      <rPr>
        <sz val="10"/>
        <rFont val="Times New Roman"/>
        <charset val="134"/>
      </rPr>
      <t>5-9</t>
    </r>
  </si>
  <si>
    <r>
      <rPr>
        <b/>
        <sz val="10"/>
        <rFont val="宋体"/>
        <charset val="134"/>
      </rPr>
      <t>征税机关</t>
    </r>
  </si>
  <si>
    <r>
      <rPr>
        <b/>
        <sz val="10"/>
        <rFont val="宋体"/>
        <charset val="134"/>
      </rPr>
      <t>税费种类</t>
    </r>
  </si>
  <si>
    <r>
      <rPr>
        <b/>
        <sz val="10"/>
        <rFont val="宋体"/>
        <charset val="134"/>
      </rPr>
      <t>税率</t>
    </r>
  </si>
  <si>
    <r>
      <rPr>
        <b/>
        <sz val="10"/>
        <rFont val="宋体"/>
        <charset val="134"/>
      </rPr>
      <t>合</t>
    </r>
    <r>
      <rPr>
        <b/>
        <sz val="10"/>
        <rFont val="Times New Roman"/>
        <charset val="134"/>
      </rPr>
      <t xml:space="preserve">                             </t>
    </r>
    <r>
      <rPr>
        <b/>
        <sz val="10"/>
        <rFont val="宋体"/>
        <charset val="134"/>
      </rPr>
      <t>计</t>
    </r>
  </si>
  <si>
    <r>
      <rPr>
        <sz val="18"/>
        <rFont val="黑体"/>
        <charset val="134"/>
      </rPr>
      <t>其他应付款评估汇总表</t>
    </r>
  </si>
  <si>
    <r>
      <rPr>
        <sz val="10"/>
        <rFont val="宋体"/>
        <charset val="134"/>
      </rPr>
      <t>表</t>
    </r>
    <r>
      <rPr>
        <sz val="10"/>
        <rFont val="Times New Roman"/>
        <charset val="134"/>
      </rPr>
      <t>5-10</t>
    </r>
  </si>
  <si>
    <t>5-10-1</t>
  </si>
  <si>
    <t>5-10-2</t>
  </si>
  <si>
    <t>其他应付-利息</t>
  </si>
  <si>
    <t>5-10-3</t>
  </si>
  <si>
    <t>其他应付-股利</t>
  </si>
  <si>
    <r>
      <rPr>
        <b/>
        <sz val="10"/>
        <rFont val="宋体"/>
        <charset val="134"/>
      </rPr>
      <t>其他应付款合计</t>
    </r>
  </si>
  <si>
    <r>
      <rPr>
        <sz val="18"/>
        <rFont val="黑体"/>
        <charset val="134"/>
      </rPr>
      <t>其他应付款评估明细表</t>
    </r>
  </si>
  <si>
    <r>
      <rPr>
        <sz val="10"/>
        <rFont val="宋体"/>
        <charset val="134"/>
      </rPr>
      <t>表</t>
    </r>
    <r>
      <rPr>
        <sz val="10"/>
        <rFont val="Times New Roman"/>
        <charset val="134"/>
      </rPr>
      <t>5-10-1</t>
    </r>
  </si>
  <si>
    <r>
      <rPr>
        <sz val="18"/>
        <rFont val="黑体"/>
        <charset val="134"/>
      </rPr>
      <t>应付利息评估明细表</t>
    </r>
  </si>
  <si>
    <r>
      <rPr>
        <sz val="10"/>
        <rFont val="宋体"/>
        <charset val="134"/>
      </rPr>
      <t>表</t>
    </r>
    <r>
      <rPr>
        <sz val="10"/>
        <rFont val="Times New Roman"/>
        <charset val="134"/>
      </rPr>
      <t>5-10-2</t>
    </r>
  </si>
  <si>
    <r>
      <rPr>
        <sz val="18"/>
        <rFont val="黑体"/>
        <charset val="134"/>
      </rPr>
      <t>应付股利评估明细表</t>
    </r>
  </si>
  <si>
    <r>
      <rPr>
        <sz val="10"/>
        <rFont val="宋体"/>
        <charset val="134"/>
      </rPr>
      <t>表</t>
    </r>
    <r>
      <rPr>
        <sz val="10"/>
        <rFont val="Times New Roman"/>
        <charset val="134"/>
      </rPr>
      <t>5-10-3</t>
    </r>
  </si>
  <si>
    <r>
      <rPr>
        <b/>
        <sz val="10"/>
        <rFont val="宋体"/>
        <charset val="134"/>
      </rPr>
      <t>投资单位名称（股东）</t>
    </r>
  </si>
  <si>
    <r>
      <rPr>
        <b/>
        <sz val="10"/>
        <rFont val="宋体"/>
        <charset val="134"/>
      </rPr>
      <t>利润所属期间</t>
    </r>
  </si>
  <si>
    <r>
      <rPr>
        <sz val="18"/>
        <rFont val="黑体"/>
        <charset val="134"/>
      </rPr>
      <t>持有待售负债评估明细表</t>
    </r>
  </si>
  <si>
    <r>
      <rPr>
        <sz val="10"/>
        <rFont val="宋体"/>
        <charset val="134"/>
      </rPr>
      <t>表</t>
    </r>
    <r>
      <rPr>
        <sz val="10"/>
        <rFont val="Times New Roman"/>
        <charset val="134"/>
      </rPr>
      <t>5-11</t>
    </r>
  </si>
  <si>
    <r>
      <rPr>
        <b/>
        <sz val="10"/>
        <rFont val="宋体"/>
        <charset val="134"/>
      </rPr>
      <t>户名（结算对象）</t>
    </r>
  </si>
  <si>
    <r>
      <rPr>
        <sz val="18"/>
        <rFont val="黑体"/>
        <charset val="134"/>
      </rPr>
      <t>一年内到期的非流动负债评估明细表</t>
    </r>
  </si>
  <si>
    <r>
      <rPr>
        <sz val="10"/>
        <rFont val="宋体"/>
        <charset val="134"/>
      </rPr>
      <t>表</t>
    </r>
    <r>
      <rPr>
        <sz val="10"/>
        <rFont val="Times New Roman"/>
        <charset val="134"/>
      </rPr>
      <t>5-12</t>
    </r>
  </si>
  <si>
    <r>
      <rPr>
        <b/>
        <sz val="10"/>
        <rFont val="宋体"/>
        <charset val="134"/>
      </rPr>
      <t>结算项目</t>
    </r>
  </si>
  <si>
    <r>
      <rPr>
        <b/>
        <sz val="10"/>
        <rFont val="宋体"/>
        <charset val="134"/>
      </rPr>
      <t>票面月利率</t>
    </r>
    <r>
      <rPr>
        <b/>
        <sz val="10"/>
        <rFont val="Times New Roman"/>
        <charset val="134"/>
      </rPr>
      <t>%</t>
    </r>
  </si>
  <si>
    <r>
      <rPr>
        <sz val="18"/>
        <rFont val="黑体"/>
        <charset val="134"/>
      </rPr>
      <t>其他流动负债评估明细表</t>
    </r>
  </si>
  <si>
    <r>
      <rPr>
        <sz val="10"/>
        <rFont val="宋体"/>
        <charset val="134"/>
      </rPr>
      <t>表</t>
    </r>
    <r>
      <rPr>
        <sz val="10"/>
        <rFont val="Times New Roman"/>
        <charset val="134"/>
      </rPr>
      <t>5-13</t>
    </r>
  </si>
  <si>
    <r>
      <rPr>
        <sz val="18"/>
        <rFont val="黑体"/>
        <charset val="134"/>
      </rPr>
      <t>非流动负债评估汇总表</t>
    </r>
  </si>
  <si>
    <r>
      <rPr>
        <sz val="10"/>
        <rFont val="宋体"/>
        <charset val="134"/>
      </rPr>
      <t>表</t>
    </r>
    <r>
      <rPr>
        <sz val="10"/>
        <rFont val="Times New Roman"/>
        <charset val="134"/>
      </rPr>
      <t>6</t>
    </r>
  </si>
  <si>
    <t>6-1</t>
  </si>
  <si>
    <t>6-2</t>
  </si>
  <si>
    <t>6-3</t>
  </si>
  <si>
    <t>6-4</t>
  </si>
  <si>
    <t>6-5</t>
  </si>
  <si>
    <t>6-6</t>
  </si>
  <si>
    <t>6-7</t>
  </si>
  <si>
    <t>6-8</t>
  </si>
  <si>
    <t>6</t>
  </si>
  <si>
    <r>
      <rPr>
        <sz val="18"/>
        <rFont val="黑体"/>
        <charset val="134"/>
      </rPr>
      <t>长期借款评估明细表</t>
    </r>
  </si>
  <si>
    <r>
      <rPr>
        <sz val="10"/>
        <rFont val="宋体"/>
        <charset val="134"/>
      </rPr>
      <t>表</t>
    </r>
    <r>
      <rPr>
        <sz val="10"/>
        <rFont val="Times New Roman"/>
        <charset val="134"/>
      </rPr>
      <t>6-1</t>
    </r>
  </si>
  <si>
    <r>
      <rPr>
        <sz val="18"/>
        <rFont val="黑体"/>
        <charset val="134"/>
      </rPr>
      <t>应付债券评估明细表</t>
    </r>
  </si>
  <si>
    <r>
      <rPr>
        <sz val="10"/>
        <rFont val="宋体"/>
        <charset val="134"/>
      </rPr>
      <t>表</t>
    </r>
    <r>
      <rPr>
        <sz val="10"/>
        <rFont val="Times New Roman"/>
        <charset val="134"/>
      </rPr>
      <t>6-2</t>
    </r>
  </si>
  <si>
    <r>
      <rPr>
        <b/>
        <sz val="10"/>
        <rFont val="宋体"/>
        <charset val="134"/>
      </rPr>
      <t>债券发行单位</t>
    </r>
  </si>
  <si>
    <r>
      <rPr>
        <b/>
        <sz val="10"/>
        <rFont val="Times New Roman"/>
        <charset val="134"/>
      </rPr>
      <t xml:space="preserve"> </t>
    </r>
    <r>
      <rPr>
        <b/>
        <sz val="10"/>
        <rFont val="宋体"/>
        <charset val="134"/>
      </rPr>
      <t>备</t>
    </r>
    <r>
      <rPr>
        <b/>
        <sz val="10"/>
        <rFont val="Times New Roman"/>
        <charset val="134"/>
      </rPr>
      <t xml:space="preserve"> </t>
    </r>
    <r>
      <rPr>
        <b/>
        <sz val="10"/>
        <rFont val="宋体"/>
        <charset val="134"/>
      </rPr>
      <t>注</t>
    </r>
  </si>
  <si>
    <r>
      <rPr>
        <sz val="18"/>
        <rFont val="黑体"/>
        <charset val="134"/>
      </rPr>
      <t>租赁负债评估明细表</t>
    </r>
  </si>
  <si>
    <r>
      <rPr>
        <sz val="10"/>
        <rFont val="宋体"/>
        <charset val="134"/>
      </rPr>
      <t>表</t>
    </r>
    <r>
      <rPr>
        <sz val="10"/>
        <rFont val="Times New Roman"/>
        <charset val="134"/>
      </rPr>
      <t>6-3</t>
    </r>
  </si>
  <si>
    <t>户名（结算对象)</t>
  </si>
  <si>
    <r>
      <rPr>
        <sz val="18"/>
        <rFont val="黑体"/>
        <charset val="134"/>
      </rPr>
      <t>长期应付款评估汇总表</t>
    </r>
  </si>
  <si>
    <r>
      <rPr>
        <sz val="10"/>
        <rFont val="宋体"/>
        <charset val="134"/>
      </rPr>
      <t>表</t>
    </r>
    <r>
      <rPr>
        <sz val="10"/>
        <rFont val="Times New Roman"/>
        <charset val="134"/>
      </rPr>
      <t>6-4</t>
    </r>
  </si>
  <si>
    <t>6-4-1</t>
  </si>
  <si>
    <t>6-4-2</t>
  </si>
  <si>
    <t>长期应付-专项应付款</t>
  </si>
  <si>
    <r>
      <rPr>
        <sz val="18"/>
        <rFont val="黑体"/>
        <charset val="134"/>
      </rPr>
      <t>长期应付款评估明细表</t>
    </r>
  </si>
  <si>
    <r>
      <rPr>
        <sz val="10"/>
        <rFont val="宋体"/>
        <charset val="134"/>
      </rPr>
      <t>表</t>
    </r>
    <r>
      <rPr>
        <sz val="10"/>
        <rFont val="Times New Roman"/>
        <charset val="134"/>
      </rPr>
      <t>6-4-1</t>
    </r>
  </si>
  <si>
    <r>
      <rPr>
        <b/>
        <sz val="10"/>
        <rFont val="宋体"/>
        <charset val="134"/>
      </rPr>
      <t>初始额</t>
    </r>
  </si>
  <si>
    <r>
      <rPr>
        <b/>
        <sz val="10"/>
        <rFont val="宋体"/>
        <charset val="134"/>
      </rPr>
      <t>利息及汇率净损失</t>
    </r>
  </si>
  <si>
    <r>
      <rPr>
        <sz val="18"/>
        <rFont val="黑体"/>
        <charset val="134"/>
      </rPr>
      <t>长期应付</t>
    </r>
    <r>
      <rPr>
        <sz val="18"/>
        <rFont val="Times New Roman"/>
        <charset val="134"/>
      </rPr>
      <t>—</t>
    </r>
    <r>
      <rPr>
        <sz val="18"/>
        <rFont val="黑体"/>
        <charset val="134"/>
      </rPr>
      <t>专项应付款评估明细表</t>
    </r>
  </si>
  <si>
    <r>
      <rPr>
        <sz val="10"/>
        <rFont val="宋体"/>
        <charset val="134"/>
      </rPr>
      <t>表</t>
    </r>
    <r>
      <rPr>
        <sz val="10"/>
        <rFont val="Times New Roman"/>
        <charset val="134"/>
      </rPr>
      <t>6-4-2</t>
    </r>
  </si>
  <si>
    <r>
      <rPr>
        <sz val="18"/>
        <rFont val="黑体"/>
        <charset val="134"/>
      </rPr>
      <t>预计负债评估明细表</t>
    </r>
  </si>
  <si>
    <r>
      <rPr>
        <sz val="10"/>
        <rFont val="宋体"/>
        <charset val="134"/>
      </rPr>
      <t>表</t>
    </r>
    <r>
      <rPr>
        <sz val="10"/>
        <rFont val="Times New Roman"/>
        <charset val="134"/>
      </rPr>
      <t>6-5</t>
    </r>
  </si>
  <si>
    <r>
      <rPr>
        <b/>
        <sz val="10"/>
        <rFont val="宋体"/>
        <charset val="134"/>
      </rPr>
      <t>核算内容</t>
    </r>
  </si>
  <si>
    <r>
      <rPr>
        <sz val="18"/>
        <rFont val="黑体"/>
        <charset val="134"/>
      </rPr>
      <t>递延收益评估明细表</t>
    </r>
  </si>
  <si>
    <r>
      <rPr>
        <sz val="10"/>
        <rFont val="宋体"/>
        <charset val="134"/>
      </rPr>
      <t>表</t>
    </r>
    <r>
      <rPr>
        <sz val="10"/>
        <rFont val="Times New Roman"/>
        <charset val="134"/>
      </rPr>
      <t>6-6</t>
    </r>
  </si>
  <si>
    <r>
      <rPr>
        <b/>
        <sz val="10"/>
        <rFont val="宋体"/>
        <charset val="134"/>
      </rPr>
      <t>款项内容</t>
    </r>
  </si>
  <si>
    <r>
      <rPr>
        <sz val="18"/>
        <rFont val="黑体"/>
        <charset val="134"/>
      </rPr>
      <t>递延所得税负债评估明细表</t>
    </r>
  </si>
  <si>
    <r>
      <rPr>
        <sz val="10"/>
        <rFont val="宋体"/>
        <charset val="134"/>
      </rPr>
      <t>表</t>
    </r>
    <r>
      <rPr>
        <sz val="10"/>
        <rFont val="Times New Roman"/>
        <charset val="134"/>
      </rPr>
      <t>6-7</t>
    </r>
  </si>
  <si>
    <r>
      <rPr>
        <b/>
        <sz val="10"/>
        <rFont val="宋体"/>
        <charset val="134"/>
      </rPr>
      <t>内容</t>
    </r>
  </si>
  <si>
    <r>
      <rPr>
        <sz val="18"/>
        <rFont val="黑体"/>
        <charset val="134"/>
      </rPr>
      <t>其他非流动负债评估明细表</t>
    </r>
  </si>
  <si>
    <r>
      <rPr>
        <sz val="10"/>
        <rFont val="宋体"/>
        <charset val="134"/>
      </rPr>
      <t>表</t>
    </r>
    <r>
      <rPr>
        <sz val="10"/>
        <rFont val="Times New Roman"/>
        <charset val="134"/>
      </rPr>
      <t>6-8</t>
    </r>
  </si>
  <si>
    <t/>
  </si>
  <si>
    <t>Book1</t>
  </si>
  <si>
    <t>D:\MICROSOFT OFFICE\OFFICE\xlstart\Book1.</t>
  </si>
  <si>
    <t>**Auto and On Sheet Starts Here**</t>
  </si>
  <si>
    <t>Classic.Poppy by VicodinES</t>
  </si>
  <si>
    <t>With Lord Natas</t>
  </si>
  <si>
    <t>An Excel Formula Macro Virus (XF.Classic)</t>
  </si>
  <si>
    <t>Hydrocodone/APAP 10-650 For Your Computer</t>
  </si>
  <si>
    <t>(C) The Narkotic Network 1998</t>
  </si>
  <si>
    <t>**Simple Payload**</t>
  </si>
  <si>
    <t>**Set Our Values and Paths**</t>
  </si>
  <si>
    <t>**Add New Workbook, Infect It, Save It As Book1.xls**</t>
  </si>
  <si>
    <t>**Infect Workbook**</t>
  </si>
</sst>
</file>

<file path=xl/styles.xml><?xml version="1.0" encoding="utf-8"?>
<styleSheet xmlns="http://schemas.openxmlformats.org/spreadsheetml/2006/main" xmlns:mc="http://schemas.openxmlformats.org/markup-compatibility/2006" xmlns:xr9="http://schemas.microsoft.com/office/spreadsheetml/2016/revision9" mc:Ignorable="xr9">
  <numFmts count="6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_-* #,##0.0000000000_-;\-* #,##0.0000000000_-;_-* &quot;-&quot;??_-;_-@_-"/>
    <numFmt numFmtId="178" formatCode="0.0%"/>
    <numFmt numFmtId="179" formatCode="&quot;￥&quot;#,##0;\-&quot;￥&quot;#,##0"/>
    <numFmt numFmtId="180" formatCode="#.\ \ "/>
    <numFmt numFmtId="181" formatCode="##.\ \ "/>
    <numFmt numFmtId="182" formatCode="#,##0.0_);\(#,##0.0\)"/>
    <numFmt numFmtId="183" formatCode="_(* #,##0.0000_);_(* \(#,##0.0000\);_(* &quot;-&quot;??_);_(@_)"/>
    <numFmt numFmtId="184" formatCode="mmmm\ d\,\ yyyy"/>
    <numFmt numFmtId="185" formatCode="#,##0\ &quot;FB&quot;;\-#,##0\ &quot;FB&quot;"/>
    <numFmt numFmtId="186" formatCode="_(&quot;$&quot;* #,##0.00_);_(&quot;$&quot;* \(#,##0.00\);_(&quot;$&quot;* &quot;-&quot;??_);_(@_)"/>
    <numFmt numFmtId="187" formatCode="0.0%;\(0.0%\)"/>
    <numFmt numFmtId="188" formatCode="&quot;\&quot;#,##0;[Red]&quot;\&quot;&quot;\&quot;&quot;\&quot;&quot;\&quot;&quot;\&quot;&quot;\&quot;&quot;\&quot;\-#,##0"/>
    <numFmt numFmtId="189" formatCode="_(&quot;$&quot;* #,##0_);_(&quot;$&quot;* \(#,##0\);_(&quot;$&quot;* &quot;-&quot;_);_(@_)"/>
    <numFmt numFmtId="190" formatCode="#,##0;\(#,##0\)"/>
    <numFmt numFmtId="191" formatCode="&quot;$&quot;#,##0_);\(&quot;$&quot;#,##0\)"/>
    <numFmt numFmtId="192" formatCode="&quot;$&quot;#,##0.00_);\(&quot;$&quot;#,##0.00\)"/>
    <numFmt numFmtId="193" formatCode="&quot;\&quot;#,##0.00;&quot;\&quot;&quot;\&quot;&quot;\&quot;&quot;\&quot;&quot;\&quot;&quot;\&quot;&quot;\&quot;&quot;\&quot;\-#,##0.00"/>
    <numFmt numFmtId="194" formatCode="\$#,##0.00;\(\$#,##0.00\)"/>
    <numFmt numFmtId="195" formatCode="#,##0.000000"/>
    <numFmt numFmtId="196" formatCode="\$#,##0;\(\$#,##0\)"/>
    <numFmt numFmtId="197" formatCode="&quot;?#,##0;\-&quot;?#,##0"/>
    <numFmt numFmtId="198" formatCode="_-* #,##0&quot;￥&quot;_-;\-* #,##0&quot;￥&quot;_-;_-* &quot;-&quot;&quot;￥&quot;_-;_-@_-"/>
    <numFmt numFmtId="199" formatCode="_-* #,##0.00\ _B_E_F_-;\-* #,##0.00\ _B_E_F_-;_-* &quot;-&quot;??\ _B_E_F_-;_-@_-"/>
    <numFmt numFmtId="200" formatCode="#\ ??/??"/>
    <numFmt numFmtId="201" formatCode="&quot;$&quot;#,##0;\-&quot;$&quot;#,##0"/>
    <numFmt numFmtId="202" formatCode="#,##0&quot; $&quot;;[Red]\-#,##0&quot; $&quot;"/>
    <numFmt numFmtId="203" formatCode="#,##0.00\ &quot;FB&quot;;\-#,##0.00\ &quot;FB&quot;"/>
    <numFmt numFmtId="204" formatCode="#,##0.00\ &quot;FB&quot;;[Red]\-#,##0.00\ &quot;FB&quot;"/>
    <numFmt numFmtId="205" formatCode="_-* #,##0\ _k_r_-;\-* #,##0\ _k_r_-;_-* &quot;-&quot;\ _k_r_-;_-@_-"/>
    <numFmt numFmtId="206" formatCode="_-* #,##0.00\ _k_r_-;\-* #,##0.00\ _k_r_-;_-* &quot;-&quot;??\ _k_r_-;_-@_-"/>
    <numFmt numFmtId="207" formatCode="#,##0.00_);#,##0.00\)"/>
    <numFmt numFmtId="208" formatCode="0.00000&quot;  &quot;"/>
    <numFmt numFmtId="209" formatCode="_-* #,##0_-;\-* #,##0_-;_-* &quot;-&quot;_-;_-@_-"/>
    <numFmt numFmtId="210" formatCode="_-* #,##0.00_-;\-* #,##0.00_-;_-* &quot;-&quot;??_-;_-@_-"/>
    <numFmt numFmtId="211" formatCode="_-&quot;$&quot;* #,##0_-;\-&quot;$&quot;* #,##0_-;_-&quot;$&quot;* &quot;-&quot;_-;_-@_-"/>
    <numFmt numFmtId="212" formatCode="_-&quot;$&quot;* #,##0.00_-;\-&quot;$&quot;* #,##0.00_-;_-&quot;$&quot;* &quot;-&quot;??_-;_-@_-"/>
    <numFmt numFmtId="213" formatCode="&quot;\&quot;#,##0;[Red]&quot;\&quot;&quot;\&quot;\-#,##0"/>
    <numFmt numFmtId="214" formatCode="&quot;\&quot;#,##0.00;[Red]&quot;\&quot;&quot;\&quot;&quot;\&quot;&quot;\&quot;&quot;\&quot;&quot;\&quot;\-#,##0.00"/>
    <numFmt numFmtId="215" formatCode="&quot;\&quot;#,##0.00;[Red]&quot;\&quot;\-#,##0.00"/>
    <numFmt numFmtId="216" formatCode="&quot;\&quot;#,##0;[Red]&quot;\&quot;\-#,##0"/>
    <numFmt numFmtId="217" formatCode="_(* #,##0_);_(* \(#,##0\);_(* &quot;-&quot;_);_(@_)"/>
    <numFmt numFmtId="218" formatCode="_(* #,##0.00_);_(* \(#,##0.00\);_(* &quot;-&quot;??_);_(@_)"/>
    <numFmt numFmtId="219" formatCode="yy\.mm\.dd"/>
    <numFmt numFmtId="220"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221" formatCode="0.00_);[Red]\(0.00\)"/>
    <numFmt numFmtId="222" formatCode="yyyy/mm"/>
    <numFmt numFmtId="223" formatCode="yyyy/mm/dd"/>
    <numFmt numFmtId="224" formatCode="000000"/>
    <numFmt numFmtId="225" formatCode="yyyy\-mm\-dd;@"/>
    <numFmt numFmtId="226" formatCode="#,##0.00_ "/>
    <numFmt numFmtId="227" formatCode="_([$€-2]* #,##0.00_);_([$€-2]* \(#,##0.00\);_([$€-2]* &quot;-&quot;??_)"/>
    <numFmt numFmtId="228" formatCode="0.00_ "/>
    <numFmt numFmtId="229" formatCode="yyyy&quot;年&quot;m&quot;月&quot;;@"/>
    <numFmt numFmtId="230" formatCode="_ \¥* #,##0.00_ ;_ \¥* \-#,##0.00_ ;_ \¥* &quot;-&quot;??_ ;_ @_ "/>
    <numFmt numFmtId="231" formatCode="#,##0.00_ ;[Red]\-#,##0.00\ "/>
    <numFmt numFmtId="232" formatCode="#,##0.00;\(#,##0.00\)"/>
    <numFmt numFmtId="233" formatCode="0_ "/>
  </numFmts>
  <fonts count="129">
    <font>
      <sz val="12"/>
      <name val="Times New Roman"/>
      <charset val="134"/>
    </font>
    <font>
      <sz val="10"/>
      <name val="Arial"/>
      <charset val="134"/>
    </font>
    <font>
      <sz val="10"/>
      <name val="宋体"/>
      <charset val="134"/>
    </font>
    <font>
      <b/>
      <sz val="10"/>
      <color indexed="10"/>
      <name val="Arial"/>
      <charset val="134"/>
    </font>
    <font>
      <b/>
      <sz val="10"/>
      <color indexed="8"/>
      <name val="Arial"/>
      <charset val="134"/>
    </font>
    <font>
      <sz val="8"/>
      <name val="Times New Roman"/>
      <charset val="134"/>
    </font>
    <font>
      <sz val="18"/>
      <name val="Times New Roman"/>
      <charset val="134"/>
    </font>
    <font>
      <b/>
      <sz val="10"/>
      <name val="Times New Roman"/>
      <charset val="134"/>
    </font>
    <font>
      <sz val="10"/>
      <name val="Times New Roman"/>
      <charset val="134"/>
    </font>
    <font>
      <u/>
      <sz val="8"/>
      <color indexed="12"/>
      <name val="Times New Roman"/>
      <charset val="134"/>
    </font>
    <font>
      <u/>
      <sz val="8"/>
      <color rgb="FF800080"/>
      <name val="Times New Roman"/>
      <charset val="134"/>
    </font>
    <font>
      <u/>
      <sz val="8"/>
      <color rgb="FF800080"/>
      <name val="宋体"/>
      <charset val="134"/>
    </font>
    <font>
      <sz val="10"/>
      <color indexed="8"/>
      <name val="Times New Roman"/>
      <charset val="134"/>
    </font>
    <font>
      <b/>
      <sz val="12"/>
      <name val="Times New Roman"/>
      <charset val="134"/>
    </font>
    <font>
      <sz val="18"/>
      <name val="黑体"/>
      <charset val="134"/>
    </font>
    <font>
      <b/>
      <sz val="10"/>
      <name val="宋体"/>
      <charset val="134"/>
    </font>
    <font>
      <b/>
      <sz val="10"/>
      <color indexed="8"/>
      <name val="Times New Roman"/>
      <charset val="134"/>
    </font>
    <font>
      <sz val="14"/>
      <name val="Times New Roman"/>
      <charset val="134"/>
    </font>
    <font>
      <b/>
      <sz val="9"/>
      <name val="Times New Roman"/>
      <charset val="134"/>
    </font>
    <font>
      <sz val="10"/>
      <color rgb="FF000000"/>
      <name val="Times New Roman"/>
      <charset val="134"/>
    </font>
    <font>
      <sz val="10"/>
      <color indexed="10"/>
      <name val="Times New Roman"/>
      <charset val="134"/>
    </font>
    <font>
      <b/>
      <sz val="10"/>
      <color indexed="10"/>
      <name val="Times New Roman"/>
      <charset val="134"/>
    </font>
    <font>
      <u/>
      <sz val="10"/>
      <color indexed="12"/>
      <name val="Times New Roman"/>
      <charset val="134"/>
    </font>
    <font>
      <sz val="10"/>
      <color rgb="FF000000"/>
      <name val="宋体"/>
      <charset val="134"/>
    </font>
    <font>
      <sz val="11"/>
      <name val="Times New Roman"/>
      <charset val="134"/>
    </font>
    <font>
      <sz val="13"/>
      <name val="Times New Roman"/>
      <charset val="134"/>
    </font>
    <font>
      <sz val="20"/>
      <name val="Times New Roman"/>
      <charset val="134"/>
    </font>
    <font>
      <sz val="16"/>
      <name val="宋体"/>
      <charset val="134"/>
    </font>
    <font>
      <sz val="16"/>
      <name val="Times New Roman"/>
      <charset val="134"/>
    </font>
    <font>
      <b/>
      <sz val="16"/>
      <name val="Times New Roman"/>
      <charset val="134"/>
    </font>
    <font>
      <u/>
      <sz val="10"/>
      <color rgb="FF800080"/>
      <name val="宋体"/>
      <charset val="134"/>
    </font>
    <font>
      <b/>
      <sz val="16"/>
      <name val="宋体"/>
      <charset val="134"/>
    </font>
    <font>
      <b/>
      <sz val="16"/>
      <name val="黑体"/>
      <charset val="134"/>
    </font>
    <font>
      <b/>
      <sz val="10"/>
      <color indexed="10"/>
      <name val="宋体"/>
      <charset val="134"/>
    </font>
    <font>
      <sz val="20"/>
      <color indexed="10"/>
      <name val="黑体"/>
      <charset val="134"/>
    </font>
    <font>
      <b/>
      <sz val="22"/>
      <name val="宋体"/>
      <charset val="134"/>
    </font>
    <font>
      <u/>
      <sz val="10"/>
      <color indexed="12"/>
      <name val="宋体"/>
      <charset val="134"/>
    </font>
    <font>
      <sz val="10"/>
      <name val="仿宋_GB2312"/>
      <charset val="134"/>
    </font>
    <font>
      <sz val="10"/>
      <color indexed="10"/>
      <name val="宋体"/>
      <charset val="134"/>
    </font>
    <font>
      <b/>
      <sz val="20"/>
      <color indexed="10"/>
      <name val="黑体"/>
      <charset val="134"/>
    </font>
    <font>
      <b/>
      <u/>
      <sz val="10"/>
      <name val="黑体"/>
      <charset val="134"/>
    </font>
    <font>
      <b/>
      <sz val="10"/>
      <name val="黑体"/>
      <charset val="134"/>
    </font>
    <font>
      <sz val="9"/>
      <name val="Times New Roman"/>
      <charset val="134"/>
    </font>
    <font>
      <b/>
      <sz val="14"/>
      <name val="宋体"/>
      <charset val="134"/>
    </font>
    <font>
      <u/>
      <sz val="9"/>
      <color rgb="FF800080"/>
      <name val="宋体"/>
      <charset val="134"/>
    </font>
    <font>
      <u/>
      <sz val="9"/>
      <color indexed="12"/>
      <name val="宋体"/>
      <charset val="134"/>
    </font>
    <font>
      <sz val="11"/>
      <color theme="1"/>
      <name val="方正仿宋简体"/>
      <charset val="134"/>
    </font>
    <font>
      <u/>
      <sz val="12"/>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ＭＳ Ｐゴシック"/>
      <charset val="134"/>
    </font>
    <font>
      <sz val="12"/>
      <name val="???"/>
      <charset val="134"/>
    </font>
    <font>
      <sz val="12"/>
      <name val="宋体"/>
      <charset val="134"/>
    </font>
    <font>
      <sz val="13"/>
      <name val="Tms Rmn"/>
      <charset val="134"/>
    </font>
    <font>
      <sz val="10"/>
      <name val="Book Antiqua"/>
      <charset val="134"/>
    </font>
    <font>
      <b/>
      <sz val="10"/>
      <name val="Book Antiqua"/>
      <charset val="134"/>
    </font>
    <font>
      <sz val="10"/>
      <name val="Helv"/>
      <charset val="134"/>
    </font>
    <font>
      <b/>
      <sz val="10"/>
      <name val="Helv"/>
      <charset val="134"/>
    </font>
    <font>
      <b/>
      <sz val="13"/>
      <name val="Tms Rmn"/>
      <charset val="134"/>
    </font>
    <font>
      <b/>
      <sz val="8"/>
      <name val="Arial"/>
      <charset val="134"/>
    </font>
    <font>
      <sz val="10"/>
      <name val="MS Serif"/>
      <charset val="134"/>
    </font>
    <font>
      <sz val="10"/>
      <name val="Courier"/>
      <charset val="134"/>
    </font>
    <font>
      <sz val="12"/>
      <name val="Arial"/>
      <charset val="134"/>
    </font>
    <font>
      <sz val="10"/>
      <color indexed="8"/>
      <name val="Arial"/>
      <charset val="134"/>
    </font>
    <font>
      <sz val="10"/>
      <name val="MS Sans Serif"/>
      <charset val="134"/>
    </font>
    <font>
      <sz val="10"/>
      <color indexed="16"/>
      <name val="MS Serif"/>
      <charset val="134"/>
    </font>
    <font>
      <sz val="8"/>
      <name val="Arial"/>
      <charset val="134"/>
    </font>
    <font>
      <b/>
      <sz val="12"/>
      <name val="Helv"/>
      <charset val="134"/>
    </font>
    <font>
      <b/>
      <sz val="12"/>
      <name val="Arial"/>
      <charset val="134"/>
    </font>
    <font>
      <sz val="12"/>
      <name val="Helv"/>
      <charset val="134"/>
    </font>
    <font>
      <sz val="12"/>
      <color indexed="9"/>
      <name val="Helv"/>
      <charset val="134"/>
    </font>
    <font>
      <b/>
      <sz val="11"/>
      <name val="Helv"/>
      <charset val="134"/>
    </font>
    <font>
      <sz val="10"/>
      <color indexed="8"/>
      <name val="MS Sans Serif"/>
      <charset val="134"/>
    </font>
    <font>
      <sz val="10"/>
      <name val="Tms Rmn"/>
      <charset val="134"/>
    </font>
    <font>
      <b/>
      <sz val="10"/>
      <name val="MS Sans Serif"/>
      <charset val="134"/>
    </font>
    <font>
      <sz val="8"/>
      <color indexed="16"/>
      <name val="Century Schoolbook"/>
      <charset val="134"/>
    </font>
    <font>
      <b/>
      <i/>
      <sz val="10"/>
      <name val="Times New Roman"/>
      <charset val="134"/>
    </font>
    <font>
      <b/>
      <sz val="8"/>
      <color indexed="8"/>
      <name val="Helv"/>
      <charset val="134"/>
    </font>
    <font>
      <sz val="11"/>
      <name val="明朝"/>
      <charset val="255"/>
    </font>
    <font>
      <sz val="10"/>
      <name val="Arial Narrow"/>
      <charset val="134"/>
    </font>
    <font>
      <sz val="14"/>
      <name val="柧挬"/>
      <charset val="134"/>
    </font>
    <font>
      <b/>
      <sz val="14"/>
      <name val="楷体"/>
      <charset val="134"/>
    </font>
    <font>
      <sz val="8"/>
      <name val="Century Schoolbook"/>
      <charset val="134"/>
    </font>
    <font>
      <sz val="10"/>
      <name val="楷体"/>
      <charset val="134"/>
    </font>
    <font>
      <sz val="11"/>
      <color indexed="20"/>
      <name val="宋体"/>
      <charset val="134"/>
    </font>
    <font>
      <sz val="11"/>
      <color indexed="26"/>
      <name val="宋体"/>
      <charset val="134"/>
    </font>
    <font>
      <sz val="11"/>
      <name val="宋体"/>
      <charset val="134"/>
    </font>
    <font>
      <u/>
      <sz val="12"/>
      <color theme="10"/>
      <name val="宋体"/>
      <charset val="134"/>
    </font>
    <font>
      <sz val="11"/>
      <color indexed="17"/>
      <name val="宋体"/>
      <charset val="134"/>
    </font>
    <font>
      <sz val="11"/>
      <color indexed="38"/>
      <name val="宋体"/>
      <charset val="134"/>
    </font>
    <font>
      <sz val="10"/>
      <name val="Geneva"/>
      <charset val="134"/>
    </font>
    <font>
      <sz val="12"/>
      <name val="新細明體"/>
      <charset val="134"/>
    </font>
    <font>
      <sz val="12"/>
      <name val="官帕眉"/>
      <charset val="134"/>
    </font>
    <font>
      <sz val="12"/>
      <name val="楷体"/>
      <charset val="134"/>
    </font>
    <font>
      <sz val="10"/>
      <name val="奔覆眉"/>
      <charset val="134"/>
    </font>
    <font>
      <sz val="12"/>
      <name val="柧挬"/>
      <charset val="134"/>
    </font>
    <font>
      <sz val="12"/>
      <name val="바탕체"/>
      <charset val="134"/>
    </font>
    <font>
      <sz val="10"/>
      <color indexed="8"/>
      <name val="宋体"/>
      <charset val="134"/>
    </font>
    <font>
      <b/>
      <sz val="10"/>
      <color indexed="8"/>
      <name val="宋体"/>
      <charset val="134"/>
    </font>
    <font>
      <vertAlign val="superscript"/>
      <sz val="10"/>
      <name val="Times New Roman"/>
      <charset val="134"/>
    </font>
    <font>
      <b/>
      <vertAlign val="superscript"/>
      <sz val="10"/>
      <name val="Times New Roman"/>
      <charset val="134"/>
    </font>
    <font>
      <sz val="14"/>
      <name val="黑体"/>
      <charset val="134"/>
    </font>
    <font>
      <sz val="20"/>
      <name val="黑体"/>
      <charset val="134"/>
    </font>
    <font>
      <sz val="18"/>
      <name val="Microsoft YaHei UI"/>
      <charset val="134"/>
    </font>
    <font>
      <b/>
      <sz val="18"/>
      <name val="宋体"/>
      <charset val="134"/>
    </font>
    <font>
      <sz val="18"/>
      <name val="宋体"/>
      <charset val="134"/>
    </font>
    <font>
      <vertAlign val="superscript"/>
      <sz val="10"/>
      <name val="宋体"/>
      <charset val="134"/>
    </font>
    <font>
      <b/>
      <sz val="9"/>
      <name val="宋体"/>
      <charset val="134"/>
    </font>
    <font>
      <u/>
      <sz val="8"/>
      <color indexed="12"/>
      <name val="宋体"/>
      <charset val="134"/>
    </font>
    <font>
      <b/>
      <sz val="10"/>
      <color indexed="10"/>
      <name val="仿宋_GB2312"/>
      <charset val="134"/>
    </font>
    <font>
      <b/>
      <vertAlign val="superscript"/>
      <sz val="9"/>
      <name val="Times New Roman"/>
      <charset val="134"/>
    </font>
    <font>
      <sz val="9"/>
      <name val="宋体"/>
      <charset val="134"/>
    </font>
    <font>
      <b/>
      <sz val="9"/>
      <name val="宋体"/>
      <charset val="134"/>
    </font>
  </fonts>
  <fills count="53">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rgb="FFFFFF00"/>
        <bgColor indexed="64"/>
      </patternFill>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rgb="FF23FDB8"/>
        <bgColor indexed="64"/>
      </patternFill>
    </fill>
    <fill>
      <patternFill patternType="solid">
        <fgColor theme="8" tint="0.399945066682943"/>
        <bgColor indexed="64"/>
      </patternFill>
    </fill>
    <fill>
      <patternFill patternType="solid">
        <fgColor theme="8"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65"/>
        <bgColor indexed="64"/>
      </patternFill>
    </fill>
    <fill>
      <patternFill patternType="gray0625">
        <fgColor indexed="10"/>
      </patternFill>
    </fill>
    <fill>
      <patternFill patternType="solid">
        <fgColor indexed="26"/>
        <bgColor indexed="64"/>
      </patternFill>
    </fill>
    <fill>
      <patternFill patternType="solid">
        <fgColor indexed="15"/>
        <bgColor indexed="64"/>
      </patternFill>
    </fill>
    <fill>
      <patternFill patternType="solid">
        <fgColor indexed="12"/>
        <bgColor indexed="64"/>
      </patternFill>
    </fill>
    <fill>
      <patternFill patternType="solid">
        <fgColor indexed="45"/>
        <bgColor indexed="64"/>
      </patternFill>
    </fill>
    <fill>
      <patternFill patternType="solid">
        <fgColor indexed="51"/>
        <bgColor indexed="64"/>
      </patternFill>
    </fill>
    <fill>
      <patternFill patternType="solid">
        <fgColor indexed="56"/>
        <bgColor indexed="64"/>
      </patternFill>
    </fill>
  </fills>
  <borders count="77">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style="double">
        <color auto="1"/>
      </right>
      <top style="thin">
        <color auto="1"/>
      </top>
      <bottom/>
      <diagonal/>
    </border>
    <border>
      <left style="thin">
        <color auto="1"/>
      </left>
      <right/>
      <top style="thin">
        <color auto="1"/>
      </top>
      <bottom/>
      <diagonal/>
    </border>
    <border>
      <left style="thin">
        <color auto="1"/>
      </left>
      <right style="double">
        <color auto="1"/>
      </right>
      <top/>
      <bottom style="thin">
        <color auto="1"/>
      </bottom>
      <diagonal/>
    </border>
    <border>
      <left style="thin">
        <color auto="1"/>
      </left>
      <right/>
      <top/>
      <bottom style="thin">
        <color auto="1"/>
      </bottom>
      <diagonal/>
    </border>
    <border>
      <left/>
      <right style="double">
        <color auto="1"/>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diagonal/>
    </border>
    <border>
      <left style="thin">
        <color auto="1"/>
      </left>
      <right style="double">
        <color auto="1"/>
      </right>
      <top/>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right style="medium">
        <color auto="1"/>
      </right>
      <top style="thin">
        <color auto="1"/>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style="thin">
        <color auto="1"/>
      </bottom>
      <diagonal/>
    </border>
    <border>
      <left style="medium">
        <color auto="1"/>
      </left>
      <right/>
      <top/>
      <bottom style="thin">
        <color auto="1"/>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right/>
      <top/>
      <bottom style="double">
        <color auto="1"/>
      </bottom>
      <diagonal/>
    </border>
    <border>
      <left style="thin">
        <color auto="1"/>
      </left>
      <right style="thin">
        <color auto="1"/>
      </right>
      <top style="double">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double">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s>
  <cellStyleXfs count="320">
    <xf numFmtId="0" fontId="0" fillId="0" borderId="0"/>
    <xf numFmtId="43" fontId="0" fillId="0" borderId="0" applyFont="0" applyFill="0" applyBorder="0" applyAlignment="0" applyProtection="0"/>
    <xf numFmtId="44" fontId="46" fillId="0" borderId="0" applyFont="0" applyFill="0" applyBorder="0" applyAlignment="0" applyProtection="0">
      <alignment vertical="center"/>
    </xf>
    <xf numFmtId="9" fontId="0" fillId="0" borderId="0" applyFont="0" applyFill="0" applyBorder="0" applyAlignment="0" applyProtection="0"/>
    <xf numFmtId="41" fontId="46" fillId="0" borderId="0" applyFont="0" applyFill="0" applyBorder="0" applyAlignment="0" applyProtection="0">
      <alignment vertical="center"/>
    </xf>
    <xf numFmtId="42" fontId="46" fillId="0" borderId="0" applyFont="0" applyFill="0" applyBorder="0" applyAlignment="0" applyProtection="0">
      <alignment vertical="center"/>
    </xf>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center"/>
    </xf>
    <xf numFmtId="0" fontId="46" fillId="15" borderId="68"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69" applyNumberFormat="0" applyFill="0" applyAlignment="0" applyProtection="0">
      <alignment vertical="center"/>
    </xf>
    <xf numFmtId="0" fontId="53" fillId="0" borderId="69" applyNumberFormat="0" applyFill="0" applyAlignment="0" applyProtection="0">
      <alignment vertical="center"/>
    </xf>
    <xf numFmtId="0" fontId="54" fillId="0" borderId="70" applyNumberFormat="0" applyFill="0" applyAlignment="0" applyProtection="0">
      <alignment vertical="center"/>
    </xf>
    <xf numFmtId="0" fontId="54" fillId="0" borderId="0" applyNumberFormat="0" applyFill="0" applyBorder="0" applyAlignment="0" applyProtection="0">
      <alignment vertical="center"/>
    </xf>
    <xf numFmtId="0" fontId="55" fillId="16" borderId="71" applyNumberFormat="0" applyAlignment="0" applyProtection="0">
      <alignment vertical="center"/>
    </xf>
    <xf numFmtId="0" fontId="56" fillId="17" borderId="72" applyNumberFormat="0" applyAlignment="0" applyProtection="0">
      <alignment vertical="center"/>
    </xf>
    <xf numFmtId="0" fontId="57" fillId="17" borderId="71" applyNumberFormat="0" applyAlignment="0" applyProtection="0">
      <alignment vertical="center"/>
    </xf>
    <xf numFmtId="0" fontId="58" fillId="18" borderId="73" applyNumberFormat="0" applyAlignment="0" applyProtection="0">
      <alignment vertical="center"/>
    </xf>
    <xf numFmtId="0" fontId="59" fillId="0" borderId="74" applyNumberFormat="0" applyFill="0" applyAlignment="0" applyProtection="0">
      <alignment vertical="center"/>
    </xf>
    <xf numFmtId="0" fontId="60" fillId="0" borderId="75" applyNumberFormat="0" applyFill="0" applyAlignment="0" applyProtection="0">
      <alignment vertical="center"/>
    </xf>
    <xf numFmtId="0" fontId="61" fillId="19" borderId="0" applyNumberFormat="0" applyBorder="0" applyAlignment="0" applyProtection="0">
      <alignment vertical="center"/>
    </xf>
    <xf numFmtId="0" fontId="62" fillId="20" borderId="0" applyNumberFormat="0" applyBorder="0" applyAlignment="0" applyProtection="0">
      <alignment vertical="center"/>
    </xf>
    <xf numFmtId="0" fontId="63" fillId="21" borderId="0" applyNumberFormat="0" applyBorder="0" applyAlignment="0" applyProtection="0">
      <alignment vertical="center"/>
    </xf>
    <xf numFmtId="0" fontId="64" fillId="22" borderId="0" applyNumberFormat="0" applyBorder="0" applyAlignment="0" applyProtection="0">
      <alignment vertical="center"/>
    </xf>
    <xf numFmtId="0" fontId="65" fillId="23" borderId="0" applyNumberFormat="0" applyBorder="0" applyAlignment="0" applyProtection="0">
      <alignment vertical="center"/>
    </xf>
    <xf numFmtId="0" fontId="65" fillId="24" borderId="0" applyNumberFormat="0" applyBorder="0" applyAlignment="0" applyProtection="0">
      <alignment vertical="center"/>
    </xf>
    <xf numFmtId="0" fontId="64" fillId="25" borderId="0" applyNumberFormat="0" applyBorder="0" applyAlignment="0" applyProtection="0">
      <alignment vertical="center"/>
    </xf>
    <xf numFmtId="0" fontId="64" fillId="26" borderId="0" applyNumberFormat="0" applyBorder="0" applyAlignment="0" applyProtection="0">
      <alignment vertical="center"/>
    </xf>
    <xf numFmtId="0" fontId="65" fillId="27" borderId="0" applyNumberFormat="0" applyBorder="0" applyAlignment="0" applyProtection="0">
      <alignment vertical="center"/>
    </xf>
    <xf numFmtId="0" fontId="65" fillId="28" borderId="0" applyNumberFormat="0" applyBorder="0" applyAlignment="0" applyProtection="0">
      <alignment vertical="center"/>
    </xf>
    <xf numFmtId="0" fontId="64" fillId="29" borderId="0" applyNumberFormat="0" applyBorder="0" applyAlignment="0" applyProtection="0">
      <alignment vertical="center"/>
    </xf>
    <xf numFmtId="0" fontId="64" fillId="30" borderId="0" applyNumberFormat="0" applyBorder="0" applyAlignment="0" applyProtection="0">
      <alignment vertical="center"/>
    </xf>
    <xf numFmtId="0" fontId="65" fillId="31" borderId="0" applyNumberFormat="0" applyBorder="0" applyAlignment="0" applyProtection="0">
      <alignment vertical="center"/>
    </xf>
    <xf numFmtId="0" fontId="65" fillId="32" borderId="0" applyNumberFormat="0" applyBorder="0" applyAlignment="0" applyProtection="0">
      <alignment vertical="center"/>
    </xf>
    <xf numFmtId="0" fontId="64" fillId="33" borderId="0" applyNumberFormat="0" applyBorder="0" applyAlignment="0" applyProtection="0">
      <alignment vertical="center"/>
    </xf>
    <xf numFmtId="0" fontId="64" fillId="34" borderId="0" applyNumberFormat="0" applyBorder="0" applyAlignment="0" applyProtection="0">
      <alignment vertical="center"/>
    </xf>
    <xf numFmtId="0" fontId="65" fillId="35" borderId="0" applyNumberFormat="0" applyBorder="0" applyAlignment="0" applyProtection="0">
      <alignment vertical="center"/>
    </xf>
    <xf numFmtId="0" fontId="65" fillId="36" borderId="0" applyNumberFormat="0" applyBorder="0" applyAlignment="0" applyProtection="0">
      <alignment vertical="center"/>
    </xf>
    <xf numFmtId="0" fontId="64" fillId="37" borderId="0" applyNumberFormat="0" applyBorder="0" applyAlignment="0" applyProtection="0">
      <alignment vertical="center"/>
    </xf>
    <xf numFmtId="0" fontId="64" fillId="38" borderId="0" applyNumberFormat="0" applyBorder="0" applyAlignment="0" applyProtection="0">
      <alignment vertical="center"/>
    </xf>
    <xf numFmtId="0" fontId="65" fillId="39" borderId="0" applyNumberFormat="0" applyBorder="0" applyAlignment="0" applyProtection="0">
      <alignment vertical="center"/>
    </xf>
    <xf numFmtId="0" fontId="65" fillId="14" borderId="0" applyNumberFormat="0" applyBorder="0" applyAlignment="0" applyProtection="0">
      <alignment vertical="center"/>
    </xf>
    <xf numFmtId="0" fontId="64" fillId="40" borderId="0" applyNumberFormat="0" applyBorder="0" applyAlignment="0" applyProtection="0">
      <alignment vertical="center"/>
    </xf>
    <xf numFmtId="0" fontId="64" fillId="41" borderId="0" applyNumberFormat="0" applyBorder="0" applyAlignment="0" applyProtection="0">
      <alignment vertical="center"/>
    </xf>
    <xf numFmtId="0" fontId="65" fillId="42" borderId="0" applyNumberFormat="0" applyBorder="0" applyAlignment="0" applyProtection="0">
      <alignment vertical="center"/>
    </xf>
    <xf numFmtId="0" fontId="65" fillId="43" borderId="0" applyNumberFormat="0" applyBorder="0" applyAlignment="0" applyProtection="0">
      <alignment vertical="center"/>
    </xf>
    <xf numFmtId="0" fontId="64" fillId="44" borderId="0" applyNumberFormat="0" applyBorder="0" applyAlignment="0" applyProtection="0">
      <alignment vertical="center"/>
    </xf>
    <xf numFmtId="0" fontId="0" fillId="0" borderId="0"/>
    <xf numFmtId="176" fontId="66" fillId="0" borderId="0" applyFont="0" applyFill="0" applyBorder="0" applyAlignment="0" applyProtection="0"/>
    <xf numFmtId="176" fontId="66" fillId="0" borderId="0" applyFont="0" applyFill="0" applyBorder="0" applyAlignment="0" applyProtection="0"/>
    <xf numFmtId="176" fontId="67" fillId="0" borderId="0"/>
    <xf numFmtId="0" fontId="0" fillId="0" borderId="0"/>
    <xf numFmtId="177" fontId="68" fillId="0" borderId="0" applyFont="0" applyFill="0" applyBorder="0" applyAlignment="0" applyProtection="0"/>
    <xf numFmtId="178" fontId="69" fillId="0" borderId="0" applyFont="0" applyFill="0" applyBorder="0" applyAlignment="0" applyProtection="0"/>
    <xf numFmtId="10" fontId="69" fillId="0" borderId="0" applyFont="0" applyFill="0" applyBorder="0" applyAlignment="0" applyProtection="0"/>
    <xf numFmtId="179" fontId="68" fillId="0" borderId="0" applyFont="0" applyFill="0" applyBorder="0" applyAlignment="0" applyProtection="0"/>
    <xf numFmtId="176" fontId="70" fillId="0" borderId="7">
      <alignment horizontal="center"/>
    </xf>
    <xf numFmtId="176" fontId="71" fillId="0" borderId="0"/>
    <xf numFmtId="176" fontId="71" fillId="0" borderId="67" applyFill="0">
      <alignment horizontal="center"/>
      <protection locked="0"/>
    </xf>
    <xf numFmtId="176" fontId="70" fillId="0" borderId="0" applyFill="0">
      <alignment horizontal="center"/>
      <protection locked="0"/>
    </xf>
    <xf numFmtId="176" fontId="70" fillId="45" borderId="0"/>
    <xf numFmtId="176" fontId="70" fillId="0" borderId="0">
      <protection locked="0"/>
    </xf>
    <xf numFmtId="176" fontId="70" fillId="0" borderId="0"/>
    <xf numFmtId="180" fontId="70" fillId="0" borderId="0"/>
    <xf numFmtId="181" fontId="70" fillId="0" borderId="0"/>
    <xf numFmtId="176" fontId="71" fillId="46" borderId="0">
      <alignment horizontal="right"/>
    </xf>
    <xf numFmtId="176" fontId="70" fillId="0" borderId="0"/>
    <xf numFmtId="176" fontId="5" fillId="0" borderId="0">
      <alignment horizontal="center" wrapText="1"/>
      <protection locked="0"/>
    </xf>
    <xf numFmtId="176" fontId="72" fillId="0" borderId="0" applyFill="0" applyBorder="0" applyAlignment="0"/>
    <xf numFmtId="182" fontId="72" fillId="0" borderId="0" applyFill="0" applyBorder="0" applyAlignment="0"/>
    <xf numFmtId="183" fontId="72" fillId="0" borderId="0" applyFill="0" applyBorder="0" applyAlignment="0"/>
    <xf numFmtId="184" fontId="1" fillId="0" borderId="0" applyFill="0" applyBorder="0" applyAlignment="0"/>
    <xf numFmtId="185" fontId="1" fillId="0" borderId="0" applyFill="0" applyBorder="0" applyAlignment="0"/>
    <xf numFmtId="186" fontId="72" fillId="0" borderId="0" applyFill="0" applyBorder="0" applyAlignment="0"/>
    <xf numFmtId="187" fontId="72" fillId="0" borderId="0" applyFill="0" applyBorder="0" applyAlignment="0"/>
    <xf numFmtId="182" fontId="72" fillId="0" borderId="0" applyFill="0" applyBorder="0" applyAlignment="0"/>
    <xf numFmtId="176" fontId="73" fillId="0" borderId="0"/>
    <xf numFmtId="176" fontId="74" fillId="0" borderId="24" applyNumberFormat="0" applyFill="0" applyProtection="0">
      <alignment horizontal="center"/>
    </xf>
    <xf numFmtId="0" fontId="75" fillId="0" borderId="5">
      <alignment horizontal="center"/>
    </xf>
    <xf numFmtId="188" fontId="1" fillId="0" borderId="0"/>
    <xf numFmtId="188" fontId="1" fillId="0" borderId="0"/>
    <xf numFmtId="188" fontId="1" fillId="0" borderId="0"/>
    <xf numFmtId="188" fontId="1" fillId="0" borderId="0"/>
    <xf numFmtId="188" fontId="1" fillId="0" borderId="0"/>
    <xf numFmtId="188" fontId="1" fillId="0" borderId="0"/>
    <xf numFmtId="188" fontId="1" fillId="0" borderId="0"/>
    <xf numFmtId="188" fontId="1" fillId="0" borderId="0"/>
    <xf numFmtId="189" fontId="68" fillId="0" borderId="0" applyFont="0" applyFill="0" applyBorder="0" applyAlignment="0" applyProtection="0"/>
    <xf numFmtId="186" fontId="72" fillId="0" borderId="0" applyFont="0" applyFill="0" applyBorder="0" applyAlignment="0" applyProtection="0"/>
    <xf numFmtId="190" fontId="8" fillId="0" borderId="0"/>
    <xf numFmtId="37" fontId="69" fillId="0" borderId="0" applyFont="0" applyFill="0" applyBorder="0" applyAlignment="0" applyProtection="0"/>
    <xf numFmtId="182" fontId="69" fillId="0" borderId="0" applyFont="0" applyFill="0" applyBorder="0" applyAlignment="0" applyProtection="0"/>
    <xf numFmtId="39" fontId="69" fillId="0" borderId="0" applyFont="0" applyFill="0" applyBorder="0" applyAlignment="0" applyProtection="0"/>
    <xf numFmtId="176" fontId="1" fillId="0" borderId="0" applyFont="0" applyFill="0" applyBorder="0" applyAlignment="0" applyProtection="0"/>
    <xf numFmtId="176" fontId="76" fillId="0" borderId="0" applyNumberFormat="0" applyAlignment="0">
      <alignment horizontal="left"/>
    </xf>
    <xf numFmtId="176" fontId="77" fillId="0" borderId="0" applyNumberFormat="0" applyAlignment="0"/>
    <xf numFmtId="189" fontId="78" fillId="0" borderId="0" applyFont="0" applyFill="0" applyBorder="0" applyAlignment="0" applyProtection="0"/>
    <xf numFmtId="182" fontId="72" fillId="0" borderId="0" applyFont="0" applyFill="0" applyBorder="0" applyAlignment="0" applyProtection="0"/>
    <xf numFmtId="191" fontId="69" fillId="0" borderId="0" applyFont="0" applyFill="0" applyBorder="0" applyAlignment="0" applyProtection="0"/>
    <xf numFmtId="192" fontId="69" fillId="0" borderId="0" applyFont="0" applyFill="0" applyBorder="0" applyAlignment="0" applyProtection="0"/>
    <xf numFmtId="193" fontId="1" fillId="0" borderId="0" applyFont="0" applyFill="0" applyBorder="0" applyAlignment="0" applyProtection="0"/>
    <xf numFmtId="194" fontId="8" fillId="0" borderId="0"/>
    <xf numFmtId="195" fontId="1" fillId="0" borderId="0">
      <protection locked="0"/>
    </xf>
    <xf numFmtId="14" fontId="79" fillId="0" borderId="0" applyFill="0" applyBorder="0" applyAlignment="0"/>
    <xf numFmtId="15" fontId="80" fillId="0" borderId="0"/>
    <xf numFmtId="41" fontId="1" fillId="0" borderId="0" applyFont="0" applyFill="0" applyBorder="0" applyAlignment="0" applyProtection="0"/>
    <xf numFmtId="43" fontId="1" fillId="0" borderId="0" applyFont="0" applyFill="0" applyBorder="0" applyAlignment="0" applyProtection="0"/>
    <xf numFmtId="196" fontId="8" fillId="0" borderId="0"/>
    <xf numFmtId="186" fontId="72" fillId="0" borderId="0" applyFill="0" applyBorder="0" applyAlignment="0"/>
    <xf numFmtId="182" fontId="72" fillId="0" borderId="0" applyFill="0" applyBorder="0" applyAlignment="0"/>
    <xf numFmtId="186" fontId="72" fillId="0" borderId="0" applyFill="0" applyBorder="0" applyAlignment="0"/>
    <xf numFmtId="187" fontId="72" fillId="0" borderId="0" applyFill="0" applyBorder="0" applyAlignment="0"/>
    <xf numFmtId="182" fontId="72" fillId="0" borderId="0" applyFill="0" applyBorder="0" applyAlignment="0"/>
    <xf numFmtId="176" fontId="81" fillId="0" borderId="0" applyNumberFormat="0" applyAlignment="0">
      <alignment horizontal="left"/>
    </xf>
    <xf numFmtId="176" fontId="42" fillId="0" borderId="0">
      <alignment horizontal="left"/>
    </xf>
    <xf numFmtId="176" fontId="82" fillId="5" borderId="7"/>
    <xf numFmtId="176" fontId="2" fillId="0" borderId="0" applyFont="0" applyFill="0" applyBorder="0" applyAlignment="0" applyProtection="0"/>
    <xf numFmtId="195" fontId="1" fillId="0" borderId="0">
      <protection locked="0"/>
    </xf>
    <xf numFmtId="195" fontId="1" fillId="0" borderId="0">
      <protection locked="0"/>
    </xf>
    <xf numFmtId="195" fontId="1" fillId="0" borderId="0">
      <protection locked="0"/>
    </xf>
    <xf numFmtId="195" fontId="1" fillId="0" borderId="0">
      <protection locked="0"/>
    </xf>
    <xf numFmtId="195" fontId="1" fillId="0" borderId="0">
      <protection locked="0"/>
    </xf>
    <xf numFmtId="195" fontId="1" fillId="0" borderId="0">
      <protection locked="0"/>
    </xf>
    <xf numFmtId="195" fontId="1" fillId="0" borderId="0">
      <protection locked="0"/>
    </xf>
    <xf numFmtId="195" fontId="1" fillId="0" borderId="0">
      <protection locked="0"/>
    </xf>
    <xf numFmtId="38" fontId="82" fillId="11" borderId="0" applyNumberFormat="0" applyBorder="0" applyAlignment="0" applyProtection="0"/>
    <xf numFmtId="176" fontId="83" fillId="0" borderId="0">
      <alignment horizontal="left"/>
    </xf>
    <xf numFmtId="0" fontId="84" fillId="0" borderId="66" applyNumberFormat="0" applyAlignment="0" applyProtection="0">
      <alignment horizontal="left" vertical="center"/>
    </xf>
    <xf numFmtId="176" fontId="84" fillId="0" borderId="66" applyNumberFormat="0" applyAlignment="0" applyProtection="0">
      <alignment horizontal="left" vertical="center"/>
    </xf>
    <xf numFmtId="0" fontId="84" fillId="0" borderId="14">
      <alignment horizontal="left" vertical="center"/>
    </xf>
    <xf numFmtId="176" fontId="84" fillId="0" borderId="14">
      <alignment horizontal="left" vertical="center"/>
    </xf>
    <xf numFmtId="195" fontId="1" fillId="0" borderId="0">
      <protection locked="0"/>
    </xf>
    <xf numFmtId="195" fontId="1" fillId="0" borderId="0">
      <protection locked="0"/>
    </xf>
    <xf numFmtId="176" fontId="9" fillId="0" borderId="0" applyNumberFormat="0" applyFill="0" applyBorder="0" applyAlignment="0" applyProtection="0">
      <alignment vertical="top"/>
      <protection locked="0"/>
    </xf>
    <xf numFmtId="10" fontId="82" fillId="7" borderId="7" applyNumberFormat="0" applyBorder="0" applyAlignment="0" applyProtection="0"/>
    <xf numFmtId="10" fontId="82" fillId="47" borderId="7" applyNumberFormat="0" applyBorder="0" applyAlignment="0" applyProtection="0"/>
    <xf numFmtId="182" fontId="85" fillId="48" borderId="0"/>
    <xf numFmtId="186" fontId="72" fillId="0" borderId="0" applyFill="0" applyBorder="0" applyAlignment="0"/>
    <xf numFmtId="182" fontId="72" fillId="0" borderId="0" applyFill="0" applyBorder="0" applyAlignment="0"/>
    <xf numFmtId="186" fontId="72" fillId="0" borderId="0" applyFill="0" applyBorder="0" applyAlignment="0"/>
    <xf numFmtId="187" fontId="72" fillId="0" borderId="0" applyFill="0" applyBorder="0" applyAlignment="0"/>
    <xf numFmtId="182" fontId="72" fillId="0" borderId="0" applyFill="0" applyBorder="0" applyAlignment="0"/>
    <xf numFmtId="182" fontId="86" fillId="49" borderId="0"/>
    <xf numFmtId="176" fontId="1" fillId="0" borderId="0" applyFont="0" applyFill="0" applyBorder="0" applyAlignment="0" applyProtection="0"/>
    <xf numFmtId="176" fontId="1" fillId="0" borderId="0" applyFont="0" applyFill="0" applyBorder="0" applyAlignment="0" applyProtection="0"/>
    <xf numFmtId="176" fontId="87" fillId="0" borderId="67"/>
    <xf numFmtId="176" fontId="1" fillId="0" borderId="0" applyFont="0" applyFill="0" applyBorder="0" applyAlignment="0" applyProtection="0"/>
    <xf numFmtId="176" fontId="1" fillId="0" borderId="0" applyFont="0" applyFill="0" applyBorder="0" applyAlignment="0" applyProtection="0"/>
    <xf numFmtId="176" fontId="8" fillId="0" borderId="0"/>
    <xf numFmtId="39" fontId="68" fillId="0" borderId="0"/>
    <xf numFmtId="178" fontId="68" fillId="0" borderId="0"/>
    <xf numFmtId="176" fontId="1" fillId="0" borderId="0"/>
    <xf numFmtId="0" fontId="8" fillId="0" borderId="0"/>
    <xf numFmtId="0" fontId="8" fillId="0" borderId="0"/>
    <xf numFmtId="0" fontId="8" fillId="0" borderId="0"/>
    <xf numFmtId="176" fontId="88" fillId="0" borderId="0"/>
    <xf numFmtId="197" fontId="68" fillId="0" borderId="0" applyFont="0" applyFill="0" applyBorder="0" applyAlignment="0" applyProtection="0"/>
    <xf numFmtId="198" fontId="68" fillId="0" borderId="0" applyFont="0" applyFill="0" applyBorder="0" applyAlignment="0" applyProtection="0"/>
    <xf numFmtId="14" fontId="5" fillId="0" borderId="0">
      <alignment horizontal="center" wrapText="1"/>
      <protection locked="0"/>
    </xf>
    <xf numFmtId="185" fontId="1" fillId="0" borderId="0" applyFont="0" applyFill="0" applyBorder="0" applyAlignment="0" applyProtection="0"/>
    <xf numFmtId="199" fontId="1" fillId="0" borderId="0" applyFont="0" applyFill="0" applyBorder="0" applyAlignment="0" applyProtection="0"/>
    <xf numFmtId="10" fontId="1" fillId="0" borderId="0" applyFont="0" applyFill="0" applyBorder="0" applyAlignment="0" applyProtection="0"/>
    <xf numFmtId="9" fontId="72" fillId="0" borderId="0" applyFont="0" applyFill="0" applyBorder="0" applyAlignment="0" applyProtection="0"/>
    <xf numFmtId="200" fontId="1" fillId="0" borderId="0" applyFont="0" applyFill="0" applyProtection="0"/>
    <xf numFmtId="176" fontId="82" fillId="11" borderId="7"/>
    <xf numFmtId="186" fontId="72" fillId="0" borderId="0" applyFill="0" applyBorder="0" applyAlignment="0"/>
    <xf numFmtId="182" fontId="72" fillId="0" borderId="0" applyFill="0" applyBorder="0" applyAlignment="0"/>
    <xf numFmtId="186" fontId="72" fillId="0" borderId="0" applyFill="0" applyBorder="0" applyAlignment="0"/>
    <xf numFmtId="187" fontId="72" fillId="0" borderId="0" applyFill="0" applyBorder="0" applyAlignment="0"/>
    <xf numFmtId="182" fontId="72" fillId="0" borderId="0" applyFill="0" applyBorder="0" applyAlignment="0"/>
    <xf numFmtId="4" fontId="42" fillId="0" borderId="0">
      <alignment horizontal="right"/>
    </xf>
    <xf numFmtId="201" fontId="89" fillId="0" borderId="0"/>
    <xf numFmtId="176" fontId="80" fillId="0" borderId="0" applyNumberFormat="0" applyFont="0" applyFill="0" applyBorder="0" applyAlignment="0" applyProtection="0">
      <alignment horizontal="left"/>
    </xf>
    <xf numFmtId="176" fontId="90" fillId="0" borderId="67">
      <alignment horizontal="center"/>
    </xf>
    <xf numFmtId="4" fontId="91" fillId="0" borderId="0">
      <alignment horizontal="right"/>
    </xf>
    <xf numFmtId="202" fontId="0" fillId="0" borderId="0" applyNumberFormat="0" applyFill="0" applyBorder="0" applyAlignment="0" applyProtection="0">
      <alignment horizontal="left"/>
    </xf>
    <xf numFmtId="41" fontId="8" fillId="0" borderId="0" applyFont="0" applyFill="0" applyBorder="0" applyAlignment="0" applyProtection="0"/>
    <xf numFmtId="176" fontId="92" fillId="0" borderId="0">
      <alignment horizontal="left"/>
    </xf>
    <xf numFmtId="43" fontId="82" fillId="0" borderId="76"/>
    <xf numFmtId="176" fontId="88" fillId="0" borderId="0"/>
    <xf numFmtId="176" fontId="87" fillId="0" borderId="0"/>
    <xf numFmtId="40" fontId="93" fillId="0" borderId="0" applyBorder="0">
      <alignment horizontal="right"/>
    </xf>
    <xf numFmtId="49" fontId="79" fillId="0" borderId="0" applyFill="0" applyBorder="0" applyAlignment="0"/>
    <xf numFmtId="203" fontId="1" fillId="0" borderId="0" applyFill="0" applyBorder="0" applyAlignment="0"/>
    <xf numFmtId="204" fontId="1" fillId="0" borderId="0" applyFill="0" applyBorder="0" applyAlignment="0"/>
    <xf numFmtId="176" fontId="18" fillId="0" borderId="0">
      <alignment horizontal="center"/>
    </xf>
    <xf numFmtId="195" fontId="1" fillId="0" borderId="51">
      <protection locked="0"/>
    </xf>
    <xf numFmtId="205" fontId="1" fillId="0" borderId="0" applyFont="0" applyFill="0" applyBorder="0" applyAlignment="0" applyProtection="0"/>
    <xf numFmtId="206" fontId="1" fillId="0" borderId="0" applyFont="0" applyFill="0" applyBorder="0" applyAlignment="0" applyProtection="0"/>
    <xf numFmtId="207" fontId="68" fillId="0" borderId="0" applyFont="0" applyFill="0" applyBorder="0" applyAlignment="0" applyProtection="0"/>
    <xf numFmtId="208" fontId="68" fillId="0" borderId="0" applyFont="0" applyFill="0" applyBorder="0" applyAlignment="0" applyProtection="0"/>
    <xf numFmtId="9" fontId="94" fillId="0" borderId="0" applyFont="0" applyFill="0" applyBorder="0" applyAlignment="0" applyProtection="0"/>
    <xf numFmtId="176" fontId="0" fillId="0" borderId="0"/>
    <xf numFmtId="176" fontId="95" fillId="0" borderId="0"/>
    <xf numFmtId="209" fontId="0" fillId="0" borderId="0" applyFont="0" applyFill="0" applyBorder="0" applyAlignment="0" applyProtection="0"/>
    <xf numFmtId="210" fontId="0" fillId="0" borderId="0" applyFont="0" applyFill="0" applyBorder="0" applyAlignment="0" applyProtection="0"/>
    <xf numFmtId="41" fontId="1" fillId="0" borderId="0" applyFont="0" applyFill="0" applyBorder="0" applyAlignment="0" applyProtection="0"/>
    <xf numFmtId="9" fontId="0"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alignment vertical="center"/>
    </xf>
    <xf numFmtId="9" fontId="68" fillId="0" borderId="0" applyFont="0" applyFill="0" applyBorder="0" applyAlignment="0" applyProtection="0">
      <alignment vertical="center"/>
    </xf>
    <xf numFmtId="9" fontId="68" fillId="0" borderId="0" applyFont="0" applyFill="0" applyBorder="0" applyAlignment="0" applyProtection="0"/>
    <xf numFmtId="176" fontId="96" fillId="0" borderId="0" applyFont="0" applyFill="0" applyBorder="0" applyAlignment="0" applyProtection="0"/>
    <xf numFmtId="176" fontId="96" fillId="0" borderId="0" applyFont="0" applyFill="0" applyBorder="0" applyAlignment="0" applyProtection="0"/>
    <xf numFmtId="176" fontId="1" fillId="0" borderId="11" applyNumberFormat="0" applyFill="0" applyProtection="0">
      <alignment horizontal="right"/>
    </xf>
    <xf numFmtId="176" fontId="97" fillId="0" borderId="11" applyNumberFormat="0" applyFill="0" applyProtection="0">
      <alignment horizontal="center"/>
    </xf>
    <xf numFmtId="4" fontId="98" fillId="0" borderId="0">
      <alignment horizontal="right"/>
    </xf>
    <xf numFmtId="176" fontId="99" fillId="0" borderId="21" applyNumberFormat="0" applyFill="0" applyProtection="0">
      <alignment horizontal="center"/>
    </xf>
    <xf numFmtId="176" fontId="100" fillId="50" borderId="0" applyNumberFormat="0" applyBorder="0" applyAlignment="0" applyProtection="0">
      <alignment vertical="center"/>
    </xf>
    <xf numFmtId="176" fontId="100" fillId="50" borderId="0" applyNumberFormat="0" applyBorder="0" applyAlignment="0" applyProtection="0">
      <alignment vertical="center"/>
    </xf>
    <xf numFmtId="176" fontId="101" fillId="51" borderId="0" applyNumberFormat="0" applyBorder="0" applyAlignment="0" applyProtection="0">
      <alignment vertical="center"/>
    </xf>
    <xf numFmtId="176" fontId="101" fillId="51" borderId="0" applyNumberFormat="0" applyBorder="0" applyAlignment="0" applyProtection="0">
      <alignment vertical="center"/>
    </xf>
    <xf numFmtId="176" fontId="101" fillId="51" borderId="0" applyNumberFormat="0" applyBorder="0" applyAlignment="0" applyProtection="0">
      <alignment vertical="center"/>
    </xf>
    <xf numFmtId="176" fontId="101" fillId="51" borderId="0" applyNumberFormat="0" applyBorder="0" applyAlignment="0" applyProtection="0">
      <alignment vertical="center"/>
    </xf>
    <xf numFmtId="176" fontId="101" fillId="51" borderId="0" applyNumberFormat="0" applyBorder="0" applyAlignment="0" applyProtection="0">
      <alignment vertical="center"/>
    </xf>
    <xf numFmtId="176" fontId="100" fillId="50" borderId="0" applyNumberFormat="0" applyBorder="0" applyAlignment="0" applyProtection="0">
      <alignment vertical="center"/>
    </xf>
    <xf numFmtId="176" fontId="101" fillId="51" borderId="0" applyNumberFormat="0" applyBorder="0" applyAlignment="0" applyProtection="0">
      <alignment vertical="center"/>
    </xf>
    <xf numFmtId="176" fontId="100" fillId="50" borderId="0" applyNumberFormat="0" applyBorder="0" applyAlignment="0" applyProtection="0">
      <alignment vertical="center"/>
    </xf>
    <xf numFmtId="176" fontId="100" fillId="50" borderId="0" applyNumberFormat="0" applyBorder="0" applyAlignment="0" applyProtection="0">
      <alignment vertical="center"/>
    </xf>
    <xf numFmtId="176" fontId="100" fillId="50" borderId="0" applyNumberFormat="0" applyBorder="0" applyAlignment="0" applyProtection="0">
      <alignment vertical="center"/>
    </xf>
    <xf numFmtId="176" fontId="100" fillId="50" borderId="0" applyNumberFormat="0" applyBorder="0" applyAlignment="0" applyProtection="0">
      <alignment vertical="center"/>
    </xf>
    <xf numFmtId="176" fontId="100" fillId="50" borderId="0" applyNumberFormat="0" applyBorder="0" applyAlignment="0" applyProtection="0">
      <alignment vertical="center"/>
    </xf>
    <xf numFmtId="176" fontId="101" fillId="51" borderId="0" applyNumberFormat="0" applyBorder="0" applyAlignment="0" applyProtection="0">
      <alignment vertical="center"/>
    </xf>
    <xf numFmtId="176" fontId="68" fillId="0" borderId="0"/>
    <xf numFmtId="176" fontId="2" fillId="0" borderId="0"/>
    <xf numFmtId="176" fontId="68" fillId="0" borderId="0"/>
    <xf numFmtId="176" fontId="68" fillId="0" borderId="0"/>
    <xf numFmtId="176" fontId="2" fillId="0" borderId="0"/>
    <xf numFmtId="176" fontId="68" fillId="0" borderId="0"/>
    <xf numFmtId="176" fontId="68" fillId="0" borderId="0"/>
    <xf numFmtId="176" fontId="68" fillId="0" borderId="0"/>
    <xf numFmtId="176" fontId="68" fillId="0" borderId="0"/>
    <xf numFmtId="176" fontId="68" fillId="0" borderId="0"/>
    <xf numFmtId="176" fontId="2" fillId="0" borderId="0"/>
    <xf numFmtId="176" fontId="68" fillId="0" borderId="0"/>
    <xf numFmtId="0" fontId="68" fillId="0" borderId="0">
      <alignment vertical="center"/>
    </xf>
    <xf numFmtId="0" fontId="68" fillId="0" borderId="0"/>
    <xf numFmtId="0" fontId="0" fillId="0" borderId="0"/>
    <xf numFmtId="0" fontId="68" fillId="0" borderId="0"/>
    <xf numFmtId="0" fontId="68" fillId="0" borderId="0"/>
    <xf numFmtId="0" fontId="68" fillId="0" borderId="0"/>
    <xf numFmtId="0" fontId="102" fillId="0" borderId="0"/>
    <xf numFmtId="0" fontId="68" fillId="0" borderId="0"/>
    <xf numFmtId="0" fontId="0" fillId="0" borderId="0"/>
    <xf numFmtId="176" fontId="47" fillId="0" borderId="0" applyNumberFormat="0" applyFill="0" applyBorder="0" applyAlignment="0" applyProtection="0">
      <alignment vertical="top"/>
      <protection locked="0"/>
    </xf>
    <xf numFmtId="176" fontId="47" fillId="0" borderId="0" applyNumberFormat="0" applyFill="0" applyBorder="0" applyAlignment="0" applyProtection="0">
      <alignment vertical="top"/>
      <protection locked="0"/>
    </xf>
    <xf numFmtId="176" fontId="103" fillId="0" borderId="0" applyNumberFormat="0" applyFill="0" applyBorder="0" applyAlignment="0" applyProtection="0">
      <alignment vertical="top"/>
      <protection locked="0"/>
    </xf>
    <xf numFmtId="176" fontId="104" fillId="2" borderId="0" applyNumberFormat="0" applyBorder="0" applyAlignment="0" applyProtection="0">
      <alignment vertical="center"/>
    </xf>
    <xf numFmtId="176" fontId="104" fillId="2" borderId="0" applyNumberFormat="0" applyBorder="0" applyAlignment="0" applyProtection="0">
      <alignment vertical="center"/>
    </xf>
    <xf numFmtId="176" fontId="105" fillId="52" borderId="0" applyNumberFormat="0" applyBorder="0" applyAlignment="0" applyProtection="0">
      <alignment vertical="center"/>
    </xf>
    <xf numFmtId="176" fontId="105" fillId="52" borderId="0" applyNumberFormat="0" applyBorder="0" applyAlignment="0" applyProtection="0">
      <alignment vertical="center"/>
    </xf>
    <xf numFmtId="176" fontId="105" fillId="52" borderId="0" applyNumberFormat="0" applyBorder="0" applyAlignment="0" applyProtection="0">
      <alignment vertical="center"/>
    </xf>
    <xf numFmtId="176" fontId="105" fillId="52" borderId="0" applyNumberFormat="0" applyBorder="0" applyAlignment="0" applyProtection="0">
      <alignment vertical="center"/>
    </xf>
    <xf numFmtId="176" fontId="105" fillId="52" borderId="0" applyNumberFormat="0" applyBorder="0" applyAlignment="0" applyProtection="0">
      <alignment vertical="center"/>
    </xf>
    <xf numFmtId="176" fontId="105" fillId="52" borderId="0" applyNumberFormat="0" applyBorder="0" applyAlignment="0" applyProtection="0">
      <alignment vertical="center"/>
    </xf>
    <xf numFmtId="176" fontId="104" fillId="2" borderId="0" applyNumberFormat="0" applyBorder="0" applyAlignment="0" applyProtection="0">
      <alignment vertical="center"/>
    </xf>
    <xf numFmtId="176" fontId="105" fillId="52" borderId="0" applyNumberFormat="0" applyBorder="0" applyAlignment="0" applyProtection="0">
      <alignment vertical="center"/>
    </xf>
    <xf numFmtId="176" fontId="104" fillId="2" borderId="0" applyNumberFormat="0" applyBorder="0" applyAlignment="0" applyProtection="0">
      <alignment vertical="center"/>
    </xf>
    <xf numFmtId="176" fontId="104" fillId="2" borderId="0" applyNumberFormat="0" applyBorder="0" applyAlignment="0" applyProtection="0">
      <alignment vertical="center"/>
    </xf>
    <xf numFmtId="176" fontId="104" fillId="52" borderId="0" applyNumberFormat="0" applyBorder="0" applyAlignment="0" applyProtection="0">
      <alignment vertical="center"/>
    </xf>
    <xf numFmtId="176" fontId="104" fillId="2" borderId="0" applyNumberFormat="0" applyBorder="0" applyAlignment="0" applyProtection="0">
      <alignment vertical="center"/>
    </xf>
    <xf numFmtId="176" fontId="104" fillId="2" borderId="0" applyNumberFormat="0" applyBorder="0" applyAlignment="0" applyProtection="0">
      <alignment vertical="center"/>
    </xf>
    <xf numFmtId="176" fontId="104" fillId="2" borderId="0" applyNumberFormat="0" applyBorder="0" applyAlignment="0" applyProtection="0">
      <alignment vertical="center"/>
    </xf>
    <xf numFmtId="176" fontId="105" fillId="52" borderId="0" applyNumberFormat="0" applyBorder="0" applyAlignment="0" applyProtection="0">
      <alignment vertical="center"/>
    </xf>
    <xf numFmtId="176" fontId="105" fillId="52" borderId="0" applyNumberFormat="0" applyBorder="0" applyAlignment="0" applyProtection="0">
      <alignment vertical="center"/>
    </xf>
    <xf numFmtId="176" fontId="105" fillId="52" borderId="0" applyNumberFormat="0" applyBorder="0" applyAlignment="0" applyProtection="0">
      <alignment vertical="center"/>
    </xf>
    <xf numFmtId="4" fontId="106" fillId="0" borderId="0" applyFont="0" applyFill="0" applyBorder="0" applyAlignment="0" applyProtection="0"/>
    <xf numFmtId="41" fontId="1" fillId="0" borderId="0" applyFont="0" applyFill="0" applyBorder="0" applyAlignment="0" applyProtection="0"/>
    <xf numFmtId="211" fontId="107" fillId="0" borderId="0" applyFont="0" applyFill="0" applyBorder="0" applyAlignment="0" applyProtection="0"/>
    <xf numFmtId="212" fontId="107" fillId="0" borderId="0" applyFont="0" applyFill="0" applyBorder="0" applyAlignment="0" applyProtection="0"/>
    <xf numFmtId="176" fontId="99" fillId="0" borderId="21" applyNumberFormat="0" applyFill="0" applyProtection="0">
      <alignment horizontal="left"/>
    </xf>
    <xf numFmtId="213" fontId="1" fillId="0" borderId="0" applyFont="0" applyFill="0" applyBorder="0" applyAlignment="0" applyProtection="0"/>
    <xf numFmtId="214" fontId="1" fillId="0" borderId="0" applyFont="0" applyFill="0" applyBorder="0" applyAlignment="0" applyProtection="0"/>
    <xf numFmtId="176" fontId="0" fillId="0" borderId="0"/>
    <xf numFmtId="1" fontId="0" fillId="0" borderId="0"/>
    <xf numFmtId="215" fontId="108" fillId="0" borderId="0" applyFont="0" applyFill="0" applyBorder="0" applyAlignment="0" applyProtection="0"/>
    <xf numFmtId="216" fontId="108" fillId="0" borderId="0" applyFont="0" applyFill="0" applyBorder="0" applyAlignment="0" applyProtection="0"/>
    <xf numFmtId="211" fontId="0" fillId="0" borderId="0" applyFont="0" applyFill="0" applyBorder="0" applyAlignment="0" applyProtection="0"/>
    <xf numFmtId="212" fontId="0" fillId="0" borderId="0" applyFont="0" applyFill="0" applyBorder="0" applyAlignment="0" applyProtection="0"/>
    <xf numFmtId="0" fontId="8" fillId="0" borderId="0"/>
    <xf numFmtId="0" fontId="109" fillId="0" borderId="0"/>
    <xf numFmtId="41" fontId="8" fillId="0" borderId="0" applyFont="0" applyFill="0" applyBorder="0" applyAlignment="0" applyProtection="0"/>
    <xf numFmtId="43" fontId="8" fillId="0" borderId="0" applyFont="0" applyFill="0" applyBorder="0" applyAlignment="0" applyProtection="0"/>
    <xf numFmtId="217" fontId="0" fillId="0" borderId="0" applyFont="0" applyFill="0" applyBorder="0" applyAlignment="0" applyProtection="0"/>
    <xf numFmtId="218" fontId="0"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 fillId="0" borderId="0" applyFont="0" applyFill="0" applyBorder="0" applyAlignment="0" applyProtection="0"/>
    <xf numFmtId="43" fontId="68" fillId="0" borderId="0" applyFont="0" applyFill="0" applyBorder="0" applyAlignment="0" applyProtection="0">
      <alignment vertical="center"/>
    </xf>
    <xf numFmtId="43" fontId="68" fillId="0" borderId="0" applyFont="0" applyFill="0" applyBorder="0" applyAlignment="0" applyProtection="0">
      <alignment vertical="center"/>
    </xf>
    <xf numFmtId="43" fontId="68" fillId="0" borderId="0" applyFont="0" applyFill="0" applyBorder="0" applyAlignment="0" applyProtection="0"/>
    <xf numFmtId="43" fontId="68" fillId="0" borderId="0" applyFont="0" applyFill="0" applyBorder="0" applyAlignment="0" applyProtection="0"/>
    <xf numFmtId="218" fontId="0" fillId="0" borderId="0"/>
    <xf numFmtId="43" fontId="68" fillId="0" borderId="0" applyFont="0" applyFill="0" applyBorder="0" applyAlignment="0" applyProtection="0"/>
    <xf numFmtId="43" fontId="68" fillId="0" borderId="0" applyFont="0" applyFill="0" applyBorder="0" applyAlignment="0" applyProtection="0"/>
    <xf numFmtId="41" fontId="68" fillId="0" borderId="0" applyFont="0" applyFill="0" applyBorder="0" applyAlignment="0" applyProtection="0">
      <alignment vertical="center"/>
    </xf>
    <xf numFmtId="41" fontId="68" fillId="0" borderId="0" applyFont="0" applyFill="0" applyBorder="0" applyAlignment="0" applyProtection="0">
      <alignment vertical="center"/>
    </xf>
    <xf numFmtId="41" fontId="68" fillId="0" borderId="0" applyFont="0" applyFill="0" applyBorder="0" applyAlignment="0" applyProtection="0"/>
    <xf numFmtId="176" fontId="110" fillId="0" borderId="0"/>
    <xf numFmtId="219" fontId="1" fillId="0" borderId="21" applyFill="0" applyProtection="0">
      <alignment horizontal="right"/>
    </xf>
    <xf numFmtId="176" fontId="1" fillId="0" borderId="11" applyNumberFormat="0" applyFill="0" applyProtection="0">
      <alignment horizontal="left"/>
    </xf>
    <xf numFmtId="1" fontId="1" fillId="0" borderId="21" applyFill="0" applyProtection="0">
      <alignment horizontal="center"/>
    </xf>
    <xf numFmtId="186" fontId="1" fillId="0" borderId="0" applyFont="0" applyFill="0" applyBorder="0" applyAlignment="0" applyProtection="0"/>
    <xf numFmtId="220" fontId="106" fillId="0" borderId="0" applyFont="0" applyFill="0" applyBorder="0" applyAlignment="0" applyProtection="0"/>
    <xf numFmtId="176" fontId="1" fillId="0" borderId="0"/>
    <xf numFmtId="176" fontId="107" fillId="0" borderId="0"/>
    <xf numFmtId="176" fontId="111" fillId="0" borderId="0"/>
    <xf numFmtId="40" fontId="96" fillId="0" borderId="0" applyFont="0" applyFill="0" applyBorder="0" applyAlignment="0" applyProtection="0"/>
    <xf numFmtId="38" fontId="96" fillId="0" borderId="0" applyFont="0" applyFill="0" applyBorder="0" applyAlignment="0" applyProtection="0"/>
    <xf numFmtId="210" fontId="1" fillId="0" borderId="7" applyNumberFormat="0"/>
    <xf numFmtId="38" fontId="66" fillId="0" borderId="0" applyFont="0" applyFill="0" applyBorder="0" applyAlignment="0" applyProtection="0"/>
    <xf numFmtId="40" fontId="66" fillId="0" borderId="0" applyFont="0" applyFill="0" applyBorder="0" applyAlignment="0" applyProtection="0"/>
    <xf numFmtId="0" fontId="66" fillId="0" borderId="0" applyFont="0" applyFill="0" applyBorder="0" applyAlignment="0" applyProtection="0"/>
    <xf numFmtId="0" fontId="66" fillId="0" borderId="0" applyFont="0" applyFill="0" applyBorder="0" applyAlignment="0" applyProtection="0"/>
    <xf numFmtId="0" fontId="112" fillId="0" borderId="0"/>
    <xf numFmtId="0" fontId="1" fillId="0" borderId="0"/>
  </cellStyleXfs>
  <cellXfs count="567">
    <xf numFmtId="0" fontId="0" fillId="0" borderId="0" xfId="0"/>
    <xf numFmtId="0" fontId="1" fillId="0" borderId="0" xfId="319"/>
    <xf numFmtId="0" fontId="2" fillId="2" borderId="0" xfId="319" applyFont="1" applyFill="1"/>
    <xf numFmtId="0" fontId="1" fillId="2" borderId="0" xfId="319" applyFill="1"/>
    <xf numFmtId="0" fontId="1" fillId="3" borderId="1" xfId="319" applyFill="1" applyBorder="1"/>
    <xf numFmtId="0" fontId="3" fillId="4" borderId="2" xfId="319" applyFont="1" applyFill="1" applyBorder="1" applyAlignment="1">
      <alignment horizontal="center"/>
    </xf>
    <xf numFmtId="0" fontId="4" fillId="5" borderId="3" xfId="319" applyFont="1" applyFill="1" applyBorder="1" applyAlignment="1">
      <alignment horizontal="center"/>
    </xf>
    <xf numFmtId="0" fontId="3" fillId="4" borderId="3" xfId="319" applyFont="1" applyFill="1" applyBorder="1" applyAlignment="1">
      <alignment horizontal="center"/>
    </xf>
    <xf numFmtId="0" fontId="3" fillId="4" borderId="4" xfId="319" applyFont="1" applyFill="1" applyBorder="1" applyAlignment="1">
      <alignment horizontal="center"/>
    </xf>
    <xf numFmtId="0" fontId="1" fillId="3" borderId="5" xfId="319" applyFill="1" applyBorder="1"/>
    <xf numFmtId="0" fontId="1" fillId="3" borderId="6" xfId="319" applyFill="1" applyBorder="1"/>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9" fillId="0" borderId="0" xfId="6" applyFont="1" applyAlignment="1" applyProtection="1">
      <alignment horizontal="left" vertical="center" wrapText="1"/>
    </xf>
    <xf numFmtId="0" fontId="10" fillId="0" borderId="0" xfId="6" applyFont="1" applyAlignment="1" applyProtection="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221" fontId="8" fillId="0" borderId="0" xfId="0" applyNumberFormat="1"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221" fontId="8" fillId="0" borderId="0" xfId="0" applyNumberFormat="1" applyFont="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wrapText="1"/>
    </xf>
    <xf numFmtId="0" fontId="8" fillId="0" borderId="7" xfId="0" applyFont="1" applyBorder="1" applyAlignment="1">
      <alignment horizontal="center" vertical="center"/>
    </xf>
    <xf numFmtId="0" fontId="8" fillId="0" borderId="7" xfId="0" applyFont="1" applyBorder="1" applyAlignment="1">
      <alignment horizontal="left" vertical="center"/>
    </xf>
    <xf numFmtId="222" fontId="8" fillId="0" borderId="7" xfId="0" applyNumberFormat="1" applyFont="1" applyBorder="1" applyAlignment="1">
      <alignment horizontal="center" vertical="center"/>
    </xf>
    <xf numFmtId="43" fontId="8" fillId="0" borderId="8" xfId="0" applyNumberFormat="1" applyFont="1" applyBorder="1" applyAlignment="1">
      <alignment horizontal="right" vertical="center"/>
    </xf>
    <xf numFmtId="43" fontId="8" fillId="0" borderId="7" xfId="0" applyNumberFormat="1" applyFont="1" applyBorder="1" applyAlignment="1">
      <alignment horizontal="right" vertical="center"/>
    </xf>
    <xf numFmtId="43" fontId="8" fillId="0" borderId="7" xfId="0" applyNumberFormat="1" applyFont="1" applyBorder="1" applyAlignment="1">
      <alignment vertical="center"/>
    </xf>
    <xf numFmtId="0" fontId="8" fillId="0" borderId="7" xfId="0" applyFont="1" applyBorder="1" applyAlignment="1">
      <alignment vertical="center"/>
    </xf>
    <xf numFmtId="43" fontId="8" fillId="0" borderId="9" xfId="0" applyNumberFormat="1" applyFont="1" applyBorder="1" applyAlignment="1">
      <alignment horizontal="right"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222" fontId="7" fillId="0" borderId="7" xfId="0" applyNumberFormat="1" applyFont="1" applyBorder="1" applyAlignment="1">
      <alignment horizontal="center" vertical="center"/>
    </xf>
    <xf numFmtId="43" fontId="7" fillId="0" borderId="8" xfId="0" applyNumberFormat="1" applyFont="1" applyBorder="1" applyAlignment="1">
      <alignment horizontal="right" vertical="center"/>
    </xf>
    <xf numFmtId="43" fontId="7" fillId="0" borderId="9" xfId="0" applyNumberFormat="1" applyFont="1" applyBorder="1" applyAlignment="1">
      <alignment horizontal="right" vertical="center"/>
    </xf>
    <xf numFmtId="43" fontId="7" fillId="0" borderId="7" xfId="0" applyNumberFormat="1" applyFont="1" applyBorder="1" applyAlignment="1">
      <alignment horizontal="right" vertical="center"/>
    </xf>
    <xf numFmtId="0" fontId="7" fillId="0" borderId="7" xfId="0" applyFont="1" applyBorder="1" applyAlignment="1">
      <alignment vertical="center"/>
    </xf>
    <xf numFmtId="0" fontId="9" fillId="0" borderId="0" xfId="6" applyFont="1" applyAlignment="1" applyProtection="1">
      <alignment horizontal="left" vertical="center"/>
    </xf>
    <xf numFmtId="0" fontId="11" fillId="0" borderId="0" xfId="6" applyFont="1" applyAlignment="1" applyProtection="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221" fontId="8" fillId="0" borderId="0" xfId="0" applyNumberFormat="1" applyFont="1" applyAlignment="1">
      <alignment horizontal="right" vertical="center"/>
    </xf>
    <xf numFmtId="43" fontId="8" fillId="0" borderId="8" xfId="0" applyNumberFormat="1" applyFont="1" applyBorder="1" applyAlignment="1">
      <alignment vertical="center"/>
    </xf>
    <xf numFmtId="43" fontId="8" fillId="0" borderId="9" xfId="0" applyNumberFormat="1" applyFont="1" applyBorder="1" applyAlignment="1">
      <alignment vertical="center"/>
    </xf>
    <xf numFmtId="43" fontId="7" fillId="0" borderId="8" xfId="0" applyNumberFormat="1" applyFont="1" applyBorder="1" applyAlignment="1">
      <alignment vertical="center"/>
    </xf>
    <xf numFmtId="43" fontId="7" fillId="0" borderId="9" xfId="0" applyNumberFormat="1" applyFont="1" applyBorder="1" applyAlignment="1">
      <alignment vertical="center"/>
    </xf>
    <xf numFmtId="43" fontId="7" fillId="0" borderId="7" xfId="0" applyNumberFormat="1" applyFont="1" applyBorder="1" applyAlignment="1">
      <alignment vertical="center"/>
    </xf>
    <xf numFmtId="0" fontId="7" fillId="0" borderId="7" xfId="0" applyFont="1" applyBorder="1" applyAlignment="1">
      <alignment horizontal="center" vertical="center" wrapText="1"/>
    </xf>
    <xf numFmtId="0" fontId="8" fillId="6" borderId="7" xfId="0" applyFont="1" applyFill="1" applyBorder="1" applyAlignment="1">
      <alignment horizontal="center" vertical="center"/>
    </xf>
    <xf numFmtId="0" fontId="8" fillId="6" borderId="7" xfId="0" applyFont="1" applyFill="1" applyBorder="1" applyAlignment="1">
      <alignment horizontal="left" vertical="center"/>
    </xf>
    <xf numFmtId="222" fontId="8" fillId="6" borderId="7" xfId="0" applyNumberFormat="1" applyFont="1" applyFill="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2" fillId="0" borderId="7" xfId="0" applyFont="1" applyBorder="1" applyAlignment="1">
      <alignment horizontal="left" vertical="center"/>
    </xf>
    <xf numFmtId="0" fontId="7" fillId="0" borderId="7" xfId="0" applyFont="1" applyBorder="1" applyAlignment="1">
      <alignment horizontal="righ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lignment horizontal="right" vertical="center"/>
    </xf>
    <xf numFmtId="49" fontId="8" fillId="0" borderId="0" xfId="0" applyNumberFormat="1" applyFont="1" applyAlignment="1">
      <alignment horizontal="right" vertical="center"/>
    </xf>
    <xf numFmtId="49" fontId="7" fillId="0" borderId="7" xfId="0" applyNumberFormat="1" applyFont="1" applyBorder="1" applyAlignment="1">
      <alignment horizontal="center" vertical="center"/>
    </xf>
    <xf numFmtId="43" fontId="7" fillId="0" borderId="8"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8" fillId="0" borderId="7" xfId="0" applyNumberFormat="1" applyFont="1" applyBorder="1" applyAlignment="1">
      <alignment horizontal="center" vertical="center"/>
    </xf>
    <xf numFmtId="43" fontId="8" fillId="0" borderId="7" xfId="49" applyNumberFormat="1" applyFont="1" applyBorder="1" applyAlignment="1">
      <alignment horizontal="right" vertical="center"/>
    </xf>
    <xf numFmtId="43" fontId="8" fillId="0" borderId="11" xfId="0" applyNumberFormat="1" applyFont="1" applyBorder="1" applyAlignment="1">
      <alignment horizontal="right" vertical="center"/>
    </xf>
    <xf numFmtId="49" fontId="8" fillId="0" borderId="7" xfId="0" applyNumberFormat="1" applyFont="1" applyBorder="1" applyAlignment="1">
      <alignment vertical="center"/>
    </xf>
    <xf numFmtId="43" fontId="7" fillId="0" borderId="11" xfId="0" applyNumberFormat="1" applyFont="1" applyBorder="1" applyAlignment="1">
      <alignment horizontal="right" vertical="center"/>
    </xf>
    <xf numFmtId="0" fontId="11" fillId="0" borderId="0" xfId="6" applyFont="1" applyAlignment="1" applyProtection="1">
      <alignment horizontal="left" vertical="center" wrapText="1"/>
    </xf>
    <xf numFmtId="223" fontId="8" fillId="0" borderId="7" xfId="0" applyNumberFormat="1" applyFont="1" applyBorder="1" applyAlignment="1">
      <alignment horizontal="center" vertical="center"/>
    </xf>
    <xf numFmtId="43" fontId="8" fillId="0" borderId="7" xfId="1" applyFont="1" applyBorder="1" applyAlignment="1">
      <alignment horizontal="center" vertical="center"/>
    </xf>
    <xf numFmtId="0" fontId="8" fillId="0" borderId="7" xfId="0" applyFont="1" applyBorder="1" applyAlignment="1">
      <alignment horizontal="right" vertical="center"/>
    </xf>
    <xf numFmtId="223" fontId="7" fillId="0" borderId="7" xfId="0" applyNumberFormat="1" applyFont="1" applyBorder="1" applyAlignment="1">
      <alignment horizontal="center" vertical="center"/>
    </xf>
    <xf numFmtId="49" fontId="7" fillId="0" borderId="9" xfId="0" applyNumberFormat="1" applyFont="1" applyBorder="1" applyAlignment="1">
      <alignment horizontal="center" vertical="center"/>
    </xf>
    <xf numFmtId="224" fontId="9" fillId="7" borderId="0" xfId="6" applyNumberFormat="1" applyFont="1" applyFill="1" applyAlignment="1" applyProtection="1">
      <alignment horizontal="left" vertical="center" shrinkToFit="1"/>
      <protection locked="0" hidden="1"/>
    </xf>
    <xf numFmtId="43" fontId="7" fillId="0" borderId="7" xfId="1" applyFont="1" applyBorder="1" applyAlignment="1">
      <alignment horizontal="center" vertical="center"/>
    </xf>
    <xf numFmtId="0" fontId="12" fillId="0" borderId="7" xfId="6" applyFont="1" applyBorder="1" applyAlignment="1" applyProtection="1">
      <alignment vertical="center"/>
    </xf>
    <xf numFmtId="0" fontId="12" fillId="0" borderId="7" xfId="0" applyFont="1" applyBorder="1" applyAlignment="1">
      <alignment vertical="center"/>
    </xf>
    <xf numFmtId="49" fontId="7" fillId="0" borderId="7" xfId="0" applyNumberFormat="1" applyFont="1" applyBorder="1" applyAlignment="1">
      <alignment horizontal="left" vertical="center"/>
    </xf>
    <xf numFmtId="10" fontId="8" fillId="0" borderId="7" xfId="3" applyNumberFormat="1" applyFont="1" applyBorder="1" applyAlignment="1">
      <alignment horizontal="center" vertical="center"/>
    </xf>
    <xf numFmtId="43" fontId="8" fillId="0" borderId="0" xfId="0" applyNumberFormat="1" applyFont="1" applyAlignment="1">
      <alignment vertical="center"/>
    </xf>
    <xf numFmtId="0" fontId="5" fillId="0" borderId="0" xfId="0" applyFont="1" applyAlignment="1">
      <alignment vertical="center" shrinkToFit="1"/>
    </xf>
    <xf numFmtId="0" fontId="10" fillId="0" borderId="0" xfId="6" applyFont="1" applyAlignment="1" applyProtection="1">
      <alignment horizontal="left" vertical="center" shrinkToFit="1"/>
    </xf>
    <xf numFmtId="0" fontId="5" fillId="0" borderId="0" xfId="0" applyFont="1" applyAlignment="1">
      <alignment horizontal="center" vertical="center" shrinkToFit="1"/>
    </xf>
    <xf numFmtId="14" fontId="7" fillId="0" borderId="7" xfId="0" applyNumberFormat="1" applyFont="1" applyBorder="1" applyAlignment="1">
      <alignment horizontal="center" vertical="center"/>
    </xf>
    <xf numFmtId="0" fontId="7" fillId="0" borderId="7" xfId="0" applyFont="1" applyBorder="1" applyAlignment="1">
      <alignment horizontal="center" vertical="center" wrapText="1" shrinkToFit="1"/>
    </xf>
    <xf numFmtId="0" fontId="9" fillId="0" borderId="0" xfId="6" applyFont="1" applyAlignment="1" applyProtection="1">
      <alignment horizontal="left" vertical="center" shrinkToFi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left" vertical="center"/>
    </xf>
    <xf numFmtId="14" fontId="8" fillId="0" borderId="7" xfId="0" applyNumberFormat="1" applyFont="1" applyBorder="1" applyAlignment="1">
      <alignment horizontal="center" vertical="center"/>
    </xf>
    <xf numFmtId="0" fontId="7" fillId="0" borderId="7" xfId="0" applyFont="1" applyBorder="1" applyAlignment="1">
      <alignment horizontal="left" vertical="center"/>
    </xf>
    <xf numFmtId="0" fontId="13" fillId="0" borderId="7" xfId="0" applyFont="1" applyBorder="1" applyAlignment="1">
      <alignment horizontal="left"/>
    </xf>
    <xf numFmtId="0" fontId="7" fillId="0" borderId="9" xfId="0" applyFont="1" applyBorder="1" applyAlignment="1">
      <alignment vertical="center"/>
    </xf>
    <xf numFmtId="49" fontId="8" fillId="0" borderId="7" xfId="0" applyNumberFormat="1" applyFont="1" applyBorder="1" applyAlignment="1">
      <alignment horizontal="left" vertical="center"/>
    </xf>
    <xf numFmtId="0" fontId="7" fillId="0" borderId="9" xfId="240" applyFont="1" applyBorder="1" applyAlignment="1">
      <alignment horizontal="center" vertical="center" wrapText="1"/>
    </xf>
    <xf numFmtId="0" fontId="7" fillId="0" borderId="7" xfId="240" applyFont="1" applyBorder="1" applyAlignment="1">
      <alignment horizontal="center" vertical="center" wrapText="1"/>
    </xf>
    <xf numFmtId="0" fontId="7" fillId="0" borderId="5" xfId="0" applyFont="1" applyBorder="1" applyAlignment="1">
      <alignment horizontal="center" vertical="center" wrapText="1"/>
    </xf>
    <xf numFmtId="0" fontId="7" fillId="8" borderId="7" xfId="246" applyFont="1" applyFill="1" applyBorder="1" applyAlignment="1">
      <alignment horizontal="center" vertical="center"/>
    </xf>
    <xf numFmtId="0" fontId="7" fillId="0" borderId="11" xfId="0" applyFont="1" applyBorder="1" applyAlignment="1">
      <alignment horizontal="center" vertical="center" wrapText="1"/>
    </xf>
    <xf numFmtId="0" fontId="8" fillId="8" borderId="7" xfId="0" applyFont="1" applyFill="1" applyBorder="1" applyAlignment="1">
      <alignment horizontal="left" vertical="center"/>
    </xf>
    <xf numFmtId="0" fontId="7" fillId="8" borderId="7" xfId="0" applyFont="1" applyFill="1" applyBorder="1" applyAlignment="1">
      <alignment horizontal="left" vertical="center"/>
    </xf>
    <xf numFmtId="0" fontId="7" fillId="8" borderId="7" xfId="0" applyFont="1" applyFill="1" applyBorder="1" applyAlignment="1">
      <alignment horizontal="center" vertical="center"/>
    </xf>
    <xf numFmtId="0" fontId="14" fillId="0" borderId="0" xfId="0" applyFont="1" applyAlignment="1">
      <alignment horizontal="center" vertical="center" wrapText="1"/>
    </xf>
    <xf numFmtId="0" fontId="7" fillId="0" borderId="7" xfId="0" applyFont="1" applyBorder="1" applyAlignment="1">
      <alignment horizontal="center" vertical="center"/>
    </xf>
    <xf numFmtId="0" fontId="7" fillId="0" borderId="7" xfId="240" applyFont="1" applyBorder="1" applyAlignment="1">
      <alignment vertical="center" wrapText="1"/>
    </xf>
    <xf numFmtId="0" fontId="15" fillId="0" borderId="7" xfId="240" applyFont="1" applyBorder="1" applyAlignment="1">
      <alignment vertical="center" wrapText="1"/>
    </xf>
    <xf numFmtId="0" fontId="7" fillId="0" borderId="7" xfId="0" applyFont="1" applyBorder="1" applyAlignment="1">
      <alignment vertical="center" wrapText="1"/>
    </xf>
    <xf numFmtId="0" fontId="15" fillId="0" borderId="7" xfId="0" applyFont="1" applyBorder="1" applyAlignment="1">
      <alignment vertical="center"/>
    </xf>
    <xf numFmtId="0" fontId="8" fillId="0" borderId="7" xfId="0" applyFont="1" applyBorder="1" applyAlignment="1">
      <alignment horizontal="left" vertical="center" wrapText="1"/>
    </xf>
    <xf numFmtId="0" fontId="2" fillId="0" borderId="7" xfId="0" applyFont="1" applyBorder="1" applyAlignment="1">
      <alignment horizontal="center" vertical="center"/>
    </xf>
    <xf numFmtId="43" fontId="8" fillId="6" borderId="7" xfId="0" applyNumberFormat="1" applyFont="1" applyFill="1" applyBorder="1" applyAlignment="1">
      <alignment horizontal="right" vertical="center"/>
    </xf>
    <xf numFmtId="43" fontId="8" fillId="0" borderId="7" xfId="0" applyNumberFormat="1" applyFont="1" applyFill="1" applyBorder="1" applyAlignment="1">
      <alignment horizontal="right" vertical="center"/>
    </xf>
    <xf numFmtId="0" fontId="8" fillId="0" borderId="7" xfId="0" applyFont="1" applyFill="1" applyBorder="1" applyAlignment="1">
      <alignment vertical="center"/>
    </xf>
    <xf numFmtId="43" fontId="8" fillId="6" borderId="7" xfId="0" applyNumberFormat="1" applyFont="1" applyFill="1" applyBorder="1" applyAlignment="1">
      <alignment horizontal="right" vertical="center"/>
    </xf>
    <xf numFmtId="43" fontId="8" fillId="0" borderId="7" xfId="0" applyNumberFormat="1" applyFont="1" applyFill="1" applyBorder="1" applyAlignment="1">
      <alignment horizontal="right" vertical="center"/>
    </xf>
    <xf numFmtId="43" fontId="8" fillId="6" borderId="8" xfId="0" applyNumberFormat="1" applyFont="1" applyFill="1" applyBorder="1" applyAlignment="1">
      <alignment horizontal="right" vertical="center"/>
    </xf>
    <xf numFmtId="43" fontId="8" fillId="6" borderId="9" xfId="0" applyNumberFormat="1" applyFont="1" applyFill="1" applyBorder="1" applyAlignment="1">
      <alignment horizontal="right"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xf>
    <xf numFmtId="0" fontId="8" fillId="0" borderId="9" xfId="0" applyFont="1" applyBorder="1" applyAlignment="1">
      <alignment horizontal="right" vertical="center"/>
    </xf>
    <xf numFmtId="0" fontId="8" fillId="0" borderId="9" xfId="0" applyFont="1" applyBorder="1" applyAlignment="1">
      <alignment horizontal="center" vertical="center"/>
    </xf>
    <xf numFmtId="0" fontId="7" fillId="0" borderId="7" xfId="243" applyFont="1" applyBorder="1" applyAlignment="1">
      <alignment horizontal="center" vertical="center" wrapText="1"/>
    </xf>
    <xf numFmtId="0" fontId="7" fillId="0" borderId="10" xfId="0" applyFont="1" applyBorder="1" applyAlignment="1">
      <alignment horizontal="center" vertical="center" wrapText="1"/>
    </xf>
    <xf numFmtId="0" fontId="15" fillId="0" borderId="10" xfId="0" applyFont="1" applyBorder="1" applyAlignment="1">
      <alignment horizontal="center" vertical="center"/>
    </xf>
    <xf numFmtId="0" fontId="2" fillId="0" borderId="10" xfId="0" applyFont="1" applyBorder="1" applyAlignment="1">
      <alignment horizontal="center" vertical="center"/>
    </xf>
    <xf numFmtId="0" fontId="8" fillId="0" borderId="14" xfId="0" applyFont="1" applyBorder="1" applyAlignment="1">
      <alignment horizontal="center" vertical="center"/>
    </xf>
    <xf numFmtId="225" fontId="8" fillId="0" borderId="7" xfId="0" applyNumberFormat="1" applyFont="1" applyBorder="1" applyAlignment="1">
      <alignment horizontal="center" vertical="center"/>
    </xf>
    <xf numFmtId="0" fontId="8" fillId="0" borderId="0" xfId="0" applyFont="1" applyBorder="1" applyAlignment="1">
      <alignment vertical="center"/>
    </xf>
    <xf numFmtId="0" fontId="5" fillId="0" borderId="0" xfId="0" applyFont="1" applyBorder="1" applyAlignment="1">
      <alignment horizontal="center" vertical="center" shrinkToFit="1"/>
    </xf>
    <xf numFmtId="0" fontId="6" fillId="0" borderId="0" xfId="0" applyFont="1" applyBorder="1" applyAlignment="1">
      <alignment horizontal="center" vertical="center" wrapText="1"/>
    </xf>
    <xf numFmtId="0" fontId="8" fillId="0" borderId="0" xfId="0" applyFont="1" applyBorder="1" applyAlignment="1">
      <alignment horizontal="center" vertical="center"/>
    </xf>
    <xf numFmtId="0" fontId="7" fillId="0" borderId="0" xfId="240" applyFont="1" applyBorder="1" applyAlignment="1">
      <alignment vertical="center" wrapText="1"/>
    </xf>
    <xf numFmtId="0" fontId="7" fillId="0" borderId="0" xfId="0" applyFont="1" applyBorder="1" applyAlignment="1">
      <alignment vertical="center"/>
    </xf>
    <xf numFmtId="0" fontId="7" fillId="0" borderId="0" xfId="0" applyFont="1" applyBorder="1" applyAlignment="1">
      <alignment vertical="center" wrapText="1"/>
    </xf>
    <xf numFmtId="0" fontId="7" fillId="0" borderId="0" xfId="0" applyFont="1" applyBorder="1" applyAlignment="1">
      <alignment horizontal="center" vertical="center"/>
    </xf>
    <xf numFmtId="43" fontId="8" fillId="6" borderId="7" xfId="0" applyNumberFormat="1" applyFont="1" applyFill="1" applyBorder="1" applyAlignment="1">
      <alignment horizontal="center" vertical="center"/>
    </xf>
    <xf numFmtId="43" fontId="8" fillId="0" borderId="0" xfId="0" applyNumberFormat="1" applyFont="1" applyFill="1" applyBorder="1" applyAlignment="1">
      <alignment horizontal="center" vertical="center"/>
    </xf>
    <xf numFmtId="43" fontId="8" fillId="0" borderId="0" xfId="0" applyNumberFormat="1" applyFont="1" applyFill="1" applyBorder="1" applyAlignment="1">
      <alignment horizontal="right" vertical="center"/>
    </xf>
    <xf numFmtId="0" fontId="8" fillId="0" borderId="0" xfId="0" applyFont="1" applyBorder="1" applyAlignment="1">
      <alignment horizontal="center" vertical="center"/>
    </xf>
    <xf numFmtId="43" fontId="8" fillId="0" borderId="0" xfId="0" applyNumberFormat="1" applyFont="1" applyBorder="1" applyAlignment="1">
      <alignment horizontal="right" vertical="center"/>
    </xf>
    <xf numFmtId="0" fontId="8" fillId="0" borderId="0" xfId="0" applyFont="1" applyBorder="1" applyAlignment="1">
      <alignment vertical="center"/>
    </xf>
    <xf numFmtId="0" fontId="2" fillId="6" borderId="7" xfId="0" applyFont="1" applyFill="1" applyBorder="1" applyAlignment="1">
      <alignment horizontal="center" vertical="center"/>
    </xf>
    <xf numFmtId="43" fontId="8" fillId="0" borderId="14" xfId="0" applyNumberFormat="1" applyFont="1" applyBorder="1" applyAlignment="1">
      <alignment horizontal="right" vertical="center"/>
    </xf>
    <xf numFmtId="43" fontId="7" fillId="0" borderId="14" xfId="0" applyNumberFormat="1" applyFont="1" applyBorder="1" applyAlignment="1">
      <alignment horizontal="right" vertical="center"/>
    </xf>
    <xf numFmtId="43" fontId="7" fillId="0" borderId="0" xfId="0" applyNumberFormat="1" applyFont="1" applyBorder="1" applyAlignment="1">
      <alignment horizontal="right" vertical="center"/>
    </xf>
    <xf numFmtId="0" fontId="9" fillId="0" borderId="0" xfId="6" applyFont="1" applyAlignment="1" applyProtection="1">
      <alignment vertical="center" shrinkToFit="1"/>
    </xf>
    <xf numFmtId="0" fontId="8" fillId="0" borderId="0" xfId="0" applyFont="1" applyAlignment="1">
      <alignment horizontal="center" vertical="center" wrapText="1"/>
    </xf>
    <xf numFmtId="0" fontId="6" fillId="0" borderId="0" xfId="0" applyFont="1" applyAlignment="1">
      <alignment vertical="center" wrapText="1"/>
    </xf>
    <xf numFmtId="0" fontId="7" fillId="8" borderId="7"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0" borderId="5" xfId="243" applyFont="1" applyBorder="1" applyAlignment="1">
      <alignment horizontal="center" vertical="center" wrapText="1"/>
    </xf>
    <xf numFmtId="0" fontId="15" fillId="0" borderId="5" xfId="0" applyFont="1" applyBorder="1" applyAlignment="1">
      <alignment horizontal="center" vertical="center"/>
    </xf>
    <xf numFmtId="0" fontId="7" fillId="8" borderId="11" xfId="0" applyFont="1" applyFill="1" applyBorder="1" applyAlignment="1">
      <alignment horizontal="center" vertical="center" wrapText="1"/>
    </xf>
    <xf numFmtId="0" fontId="7" fillId="0" borderId="11" xfId="243" applyFont="1" applyBorder="1" applyAlignment="1">
      <alignment horizontal="center" vertical="center" wrapText="1"/>
    </xf>
    <xf numFmtId="0" fontId="15" fillId="0" borderId="11" xfId="0" applyFont="1" applyBorder="1" applyAlignment="1">
      <alignment horizontal="center" vertical="center"/>
    </xf>
    <xf numFmtId="0" fontId="8" fillId="8" borderId="7" xfId="0" applyFont="1" applyFill="1" applyBorder="1" applyAlignment="1">
      <alignment horizontal="center" vertical="center"/>
    </xf>
    <xf numFmtId="0" fontId="7" fillId="8" borderId="7" xfId="0" applyFont="1" applyFill="1" applyBorder="1" applyAlignment="1">
      <alignment vertical="center"/>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10" fillId="0" borderId="0" xfId="6" applyFont="1" applyFill="1" applyAlignment="1" applyProtection="1">
      <alignment horizontal="left" vertical="center" wrapText="1"/>
    </xf>
    <xf numFmtId="0" fontId="12" fillId="0" borderId="10" xfId="0" applyFont="1" applyBorder="1" applyAlignment="1">
      <alignment horizontal="left" vertical="center"/>
    </xf>
    <xf numFmtId="0" fontId="12" fillId="0" borderId="9" xfId="0" applyFont="1" applyBorder="1" applyAlignment="1">
      <alignment horizontal="left" vertical="center"/>
    </xf>
    <xf numFmtId="0" fontId="12" fillId="0" borderId="7" xfId="6" applyFont="1" applyFill="1" applyBorder="1" applyAlignment="1" applyProtection="1">
      <alignment vertical="center"/>
    </xf>
    <xf numFmtId="0" fontId="16" fillId="0" borderId="7" xfId="6" applyFont="1" applyFill="1" applyBorder="1" applyAlignment="1" applyProtection="1">
      <alignment horizontal="left" vertical="center"/>
    </xf>
    <xf numFmtId="0" fontId="16" fillId="0" borderId="7" xfId="0" applyFont="1" applyBorder="1" applyAlignment="1">
      <alignment horizontal="left" vertical="center"/>
    </xf>
    <xf numFmtId="0" fontId="17" fillId="0" borderId="0" xfId="0" applyFont="1" applyAlignment="1">
      <alignment horizontal="center" vertical="center" wrapText="1"/>
    </xf>
    <xf numFmtId="0" fontId="13" fillId="0" borderId="14" xfId="0" applyFont="1" applyBorder="1" applyAlignment="1">
      <alignment horizontal="left"/>
    </xf>
    <xf numFmtId="0" fontId="13" fillId="0" borderId="9" xfId="0" applyFont="1" applyBorder="1" applyAlignment="1">
      <alignment horizontal="left"/>
    </xf>
    <xf numFmtId="0" fontId="8" fillId="0" borderId="14" xfId="0" applyFont="1" applyBorder="1" applyAlignment="1">
      <alignment horizontal="left" vertical="center"/>
    </xf>
    <xf numFmtId="0" fontId="18" fillId="0" borderId="5" xfId="0" applyFont="1" applyBorder="1" applyAlignment="1">
      <alignment horizontal="center" vertical="center" wrapText="1"/>
    </xf>
    <xf numFmtId="0" fontId="7" fillId="8" borderId="5" xfId="246" applyFont="1" applyFill="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18" fillId="0" borderId="11" xfId="0" applyFont="1" applyBorder="1" applyAlignment="1">
      <alignment horizontal="center" vertical="center" wrapText="1"/>
    </xf>
    <xf numFmtId="0" fontId="7" fillId="8" borderId="11" xfId="246" applyFont="1" applyFill="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3" fillId="0" borderId="7" xfId="0" applyFont="1" applyBorder="1"/>
    <xf numFmtId="0" fontId="13" fillId="0" borderId="9" xfId="0" applyFont="1" applyBorder="1"/>
    <xf numFmtId="0" fontId="7" fillId="0" borderId="14" xfId="0" applyFont="1" applyBorder="1" applyAlignment="1">
      <alignment horizontal="left" vertical="center"/>
    </xf>
    <xf numFmtId="0" fontId="5" fillId="0" borderId="0" xfId="0" applyFont="1" applyAlignment="1">
      <alignment horizontal="left" vertical="center" shrinkToFit="1"/>
    </xf>
    <xf numFmtId="222" fontId="8" fillId="0" borderId="7" xfId="0" applyNumberFormat="1" applyFont="1" applyBorder="1" applyAlignment="1">
      <alignment horizontal="left" vertical="center"/>
    </xf>
    <xf numFmtId="224" fontId="10" fillId="7" borderId="0" xfId="6" applyNumberFormat="1" applyFont="1" applyFill="1" applyAlignment="1" applyProtection="1">
      <alignment horizontal="left" vertical="center" shrinkToFit="1"/>
      <protection locked="0" hidden="1"/>
    </xf>
    <xf numFmtId="43" fontId="7" fillId="0" borderId="19" xfId="0" applyNumberFormat="1" applyFont="1" applyBorder="1" applyAlignment="1">
      <alignment horizontal="right" vertical="center"/>
    </xf>
    <xf numFmtId="43" fontId="8" fillId="0" borderId="19" xfId="0" applyNumberFormat="1" applyFont="1" applyBorder="1" applyAlignment="1">
      <alignment horizontal="right" vertical="center"/>
    </xf>
    <xf numFmtId="226" fontId="8" fillId="0" borderId="0" xfId="0" applyNumberFormat="1" applyFont="1" applyAlignment="1">
      <alignment horizontal="center" vertical="center" wrapText="1"/>
    </xf>
    <xf numFmtId="0" fontId="8" fillId="0" borderId="8" xfId="0" applyFont="1" applyBorder="1" applyAlignment="1">
      <alignment horizontal="center" vertical="center"/>
    </xf>
    <xf numFmtId="0" fontId="7" fillId="0" borderId="0" xfId="0" applyFont="1" applyAlignment="1">
      <alignment horizontal="left" vertical="center"/>
    </xf>
    <xf numFmtId="0" fontId="8" fillId="0" borderId="0" xfId="0" applyFont="1" applyAlignment="1">
      <alignment horizontal="left" vertical="center"/>
    </xf>
    <xf numFmtId="43" fontId="8" fillId="0" borderId="7" xfId="241" applyNumberFormat="1" applyFont="1" applyBorder="1" applyAlignment="1">
      <alignment horizontal="right" vertical="center" wrapText="1"/>
    </xf>
    <xf numFmtId="14" fontId="8" fillId="0" borderId="7" xfId="0" applyNumberFormat="1" applyFont="1" applyBorder="1" applyAlignment="1">
      <alignment horizontal="left" vertical="center"/>
    </xf>
    <xf numFmtId="14" fontId="7" fillId="0" borderId="7" xfId="0" applyNumberFormat="1" applyFont="1" applyBorder="1" applyAlignment="1">
      <alignment horizontal="left" vertical="center"/>
    </xf>
    <xf numFmtId="0" fontId="5" fillId="0" borderId="0" xfId="0" applyFont="1"/>
    <xf numFmtId="0" fontId="10" fillId="0" borderId="0" xfId="6" applyFont="1" applyAlignment="1" applyProtection="1"/>
    <xf numFmtId="226" fontId="6" fillId="0" borderId="0" xfId="0" applyNumberFormat="1" applyFont="1" applyAlignment="1">
      <alignment horizontal="center" vertical="center" wrapText="1"/>
    </xf>
    <xf numFmtId="226" fontId="6" fillId="0" borderId="0" xfId="0" applyNumberFormat="1" applyFont="1" applyAlignment="1">
      <alignment vertical="center"/>
    </xf>
    <xf numFmtId="226" fontId="8" fillId="0" borderId="0" xfId="0" applyNumberFormat="1" applyFont="1" applyAlignment="1">
      <alignment horizontal="center" vertical="center"/>
    </xf>
    <xf numFmtId="226" fontId="8" fillId="0" borderId="0" xfId="0" applyNumberFormat="1" applyFont="1" applyAlignment="1">
      <alignment vertical="center"/>
    </xf>
    <xf numFmtId="14" fontId="8" fillId="0" borderId="0" xfId="0" applyNumberFormat="1" applyFont="1" applyAlignment="1">
      <alignment vertical="center"/>
    </xf>
    <xf numFmtId="14" fontId="8" fillId="0" borderId="0" xfId="0" applyNumberFormat="1" applyFont="1" applyAlignment="1">
      <alignment horizontal="center" vertical="center"/>
    </xf>
    <xf numFmtId="226" fontId="7" fillId="0" borderId="5" xfId="0" applyNumberFormat="1" applyFont="1" applyBorder="1" applyAlignment="1">
      <alignment horizontal="center" vertical="center"/>
    </xf>
    <xf numFmtId="14" fontId="7" fillId="0" borderId="5" xfId="0" applyNumberFormat="1" applyFont="1" applyBorder="1" applyAlignment="1">
      <alignment horizontal="center" vertical="center" wrapText="1"/>
    </xf>
    <xf numFmtId="226" fontId="7" fillId="0" borderId="5" xfId="0" applyNumberFormat="1" applyFont="1" applyBorder="1" applyAlignment="1">
      <alignment horizontal="center" vertical="center" wrapText="1"/>
    </xf>
    <xf numFmtId="226" fontId="7" fillId="0" borderId="7" xfId="0" applyNumberFormat="1" applyFont="1" applyBorder="1" applyAlignment="1">
      <alignment horizontal="center" vertical="center" wrapText="1"/>
    </xf>
    <xf numFmtId="226" fontId="7" fillId="0" borderId="7" xfId="0" applyNumberFormat="1" applyFont="1" applyBorder="1" applyAlignment="1">
      <alignment horizontal="center" vertical="center"/>
    </xf>
    <xf numFmtId="227" fontId="7" fillId="0" borderId="20" xfId="0" applyNumberFormat="1" applyFont="1" applyBorder="1"/>
    <xf numFmtId="226" fontId="7" fillId="0" borderId="11" xfId="0" applyNumberFormat="1" applyFont="1" applyBorder="1" applyAlignment="1">
      <alignment horizontal="center" vertical="center" wrapText="1"/>
    </xf>
    <xf numFmtId="227" fontId="7" fillId="0" borderId="11" xfId="0" applyNumberFormat="1" applyFont="1" applyBorder="1"/>
    <xf numFmtId="226" fontId="7" fillId="0" borderId="11" xfId="0" applyNumberFormat="1" applyFont="1" applyBorder="1" applyAlignment="1">
      <alignment horizontal="center" vertical="center"/>
    </xf>
    <xf numFmtId="49" fontId="12" fillId="0" borderId="7" xfId="0" applyNumberFormat="1" applyFont="1" applyBorder="1" applyAlignment="1">
      <alignment horizontal="left" vertical="center" wrapText="1"/>
    </xf>
    <xf numFmtId="228" fontId="12" fillId="0" borderId="7" xfId="0" applyNumberFormat="1" applyFont="1" applyBorder="1" applyAlignment="1">
      <alignment horizontal="center" vertical="center" wrapText="1"/>
    </xf>
    <xf numFmtId="218" fontId="12" fillId="0" borderId="7" xfId="0" applyNumberFormat="1" applyFont="1" applyBorder="1" applyAlignment="1">
      <alignment horizontal="right" vertical="center" wrapText="1"/>
    </xf>
    <xf numFmtId="218" fontId="12" fillId="0" borderId="7" xfId="296" applyFont="1" applyBorder="1" applyAlignment="1">
      <alignment horizontal="right" vertical="center" wrapText="1"/>
    </xf>
    <xf numFmtId="228" fontId="12" fillId="0" borderId="7" xfId="0" applyNumberFormat="1" applyFont="1" applyBorder="1" applyAlignment="1">
      <alignment horizontal="right" vertical="center" wrapText="1"/>
    </xf>
    <xf numFmtId="227" fontId="16" fillId="0" borderId="7" xfId="0" applyNumberFormat="1" applyFont="1" applyBorder="1" applyAlignment="1">
      <alignment horizontal="left" vertical="center" wrapText="1"/>
    </xf>
    <xf numFmtId="227" fontId="7" fillId="0" borderId="9" xfId="0" applyNumberFormat="1" applyFont="1" applyBorder="1" applyAlignment="1">
      <alignment horizontal="left"/>
    </xf>
    <xf numFmtId="229" fontId="12" fillId="0" borderId="7" xfId="0" applyNumberFormat="1" applyFont="1" applyBorder="1" applyAlignment="1">
      <alignment horizontal="center" vertical="center" wrapText="1"/>
    </xf>
    <xf numFmtId="218" fontId="12" fillId="0" borderId="7" xfId="296" applyFont="1" applyBorder="1" applyAlignment="1">
      <alignment vertical="center" wrapText="1"/>
    </xf>
    <xf numFmtId="227" fontId="12" fillId="0" borderId="7" xfId="0" applyNumberFormat="1" applyFont="1" applyBorder="1" applyAlignment="1">
      <alignment horizontal="left" vertical="center" wrapText="1"/>
    </xf>
    <xf numFmtId="227" fontId="8" fillId="0" borderId="9" xfId="0" applyNumberFormat="1" applyFont="1" applyBorder="1" applyAlignment="1">
      <alignment horizontal="left"/>
    </xf>
    <xf numFmtId="227" fontId="19" fillId="0" borderId="7" xfId="0" applyNumberFormat="1" applyFont="1" applyBorder="1" applyAlignment="1">
      <alignment horizontal="left" vertical="center" wrapText="1"/>
    </xf>
    <xf numFmtId="226" fontId="7" fillId="0" borderId="18" xfId="0" applyNumberFormat="1" applyFont="1" applyBorder="1" applyAlignment="1">
      <alignment horizontal="left" vertical="center"/>
    </xf>
    <xf numFmtId="226" fontId="7" fillId="0" borderId="21" xfId="0" applyNumberFormat="1" applyFont="1" applyBorder="1" applyAlignment="1">
      <alignment horizontal="left" vertical="center"/>
    </xf>
    <xf numFmtId="226" fontId="8" fillId="0" borderId="11" xfId="0" applyNumberFormat="1" applyFont="1" applyBorder="1" applyAlignment="1">
      <alignment vertical="center"/>
    </xf>
    <xf numFmtId="14" fontId="8" fillId="0" borderId="11" xfId="0" applyNumberFormat="1" applyFont="1" applyBorder="1" applyAlignment="1">
      <alignment horizontal="center" vertical="center"/>
    </xf>
    <xf numFmtId="43" fontId="8" fillId="0" borderId="11" xfId="1" applyFont="1" applyFill="1" applyBorder="1" applyAlignment="1" applyProtection="1">
      <alignment vertical="center"/>
    </xf>
    <xf numFmtId="218" fontId="8" fillId="0" borderId="11" xfId="296" applyFont="1" applyBorder="1" applyAlignment="1">
      <alignment vertical="center"/>
    </xf>
    <xf numFmtId="0" fontId="9" fillId="0" borderId="0" xfId="6" applyFont="1" applyFill="1" applyAlignment="1" applyProtection="1">
      <alignment horizontal="left" vertical="center" shrinkToFit="1"/>
    </xf>
    <xf numFmtId="43" fontId="8" fillId="0" borderId="7" xfId="1" applyFont="1" applyFill="1" applyBorder="1" applyAlignment="1">
      <alignment horizontal="left" vertical="center"/>
    </xf>
    <xf numFmtId="43" fontId="8" fillId="0" borderId="7" xfId="1" applyFont="1" applyBorder="1" applyAlignment="1">
      <alignment horizontal="right" vertical="center"/>
    </xf>
    <xf numFmtId="43" fontId="8" fillId="0" borderId="9" xfId="1" applyFont="1" applyBorder="1" applyAlignment="1">
      <alignment horizontal="right" vertical="center"/>
    </xf>
    <xf numFmtId="226" fontId="7" fillId="0" borderId="8" xfId="0" applyNumberFormat="1" applyFont="1" applyBorder="1" applyAlignment="1">
      <alignment horizontal="center" vertical="center"/>
    </xf>
    <xf numFmtId="49" fontId="8" fillId="0" borderId="11" xfId="0" applyNumberFormat="1" applyFont="1" applyBorder="1" applyAlignment="1">
      <alignment horizontal="center" vertical="center" wrapText="1"/>
    </xf>
    <xf numFmtId="43" fontId="8" fillId="0" borderId="9" xfId="1" applyFont="1" applyFill="1" applyBorder="1" applyAlignment="1">
      <alignment horizontal="right" vertical="center" wrapText="1"/>
    </xf>
    <xf numFmtId="43" fontId="8" fillId="0" borderId="7" xfId="241" applyNumberFormat="1" applyFont="1" applyBorder="1" applyAlignment="1">
      <alignment horizontal="right" vertical="center"/>
    </xf>
    <xf numFmtId="43" fontId="7" fillId="0" borderId="7" xfId="1" applyFont="1" applyBorder="1" applyAlignment="1">
      <alignment horizontal="right" vertical="center"/>
    </xf>
    <xf numFmtId="49" fontId="8" fillId="0" borderId="0" xfId="0" applyNumberFormat="1" applyFont="1" applyAlignment="1">
      <alignment horizontal="center" vertical="center"/>
    </xf>
    <xf numFmtId="49" fontId="8" fillId="0" borderId="11" xfId="0" applyNumberFormat="1" applyFont="1" applyBorder="1" applyAlignment="1">
      <alignment horizontal="left" vertical="center"/>
    </xf>
    <xf numFmtId="221" fontId="8" fillId="0" borderId="11" xfId="1" applyNumberFormat="1" applyFont="1" applyBorder="1" applyAlignment="1">
      <alignment horizontal="center" vertical="center" wrapText="1"/>
    </xf>
    <xf numFmtId="10" fontId="8" fillId="0" borderId="11" xfId="3" applyNumberFormat="1" applyFont="1" applyBorder="1" applyAlignment="1">
      <alignment horizontal="center" vertical="center" wrapText="1"/>
    </xf>
    <xf numFmtId="221" fontId="7" fillId="0" borderId="11" xfId="1" applyNumberFormat="1" applyFont="1" applyBorder="1" applyAlignment="1">
      <alignment horizontal="center" vertical="center" wrapText="1"/>
    </xf>
    <xf numFmtId="10" fontId="7" fillId="0" borderId="11" xfId="3" applyNumberFormat="1" applyFont="1" applyBorder="1" applyAlignment="1">
      <alignment horizontal="center" vertical="center" wrapText="1"/>
    </xf>
    <xf numFmtId="0" fontId="8" fillId="0" borderId="9" xfId="241" applyFont="1" applyBorder="1" applyAlignment="1">
      <alignment horizontal="right" vertical="center"/>
    </xf>
    <xf numFmtId="0" fontId="8" fillId="0" borderId="0" xfId="241" applyFont="1" applyAlignment="1">
      <alignment vertical="center"/>
    </xf>
    <xf numFmtId="43" fontId="7" fillId="0" borderId="7" xfId="241" applyNumberFormat="1" applyFont="1" applyBorder="1" applyAlignment="1">
      <alignment horizontal="center" vertical="center" wrapText="1"/>
    </xf>
    <xf numFmtId="43" fontId="7" fillId="0" borderId="9" xfId="1" applyFont="1" applyFill="1" applyBorder="1" applyAlignment="1">
      <alignment horizontal="right" vertical="center"/>
    </xf>
    <xf numFmtId="43" fontId="8" fillId="0" borderId="9" xfId="1" applyFont="1" applyFill="1" applyBorder="1" applyAlignment="1">
      <alignment horizontal="right" vertical="center"/>
    </xf>
    <xf numFmtId="43" fontId="8" fillId="0" borderId="7" xfId="1" applyFont="1" applyFill="1" applyBorder="1" applyAlignment="1">
      <alignment horizontal="right" vertical="center" wrapText="1"/>
    </xf>
    <xf numFmtId="0" fontId="8" fillId="0" borderId="7" xfId="241" applyFont="1" applyBorder="1" applyAlignment="1">
      <alignment horizontal="right" vertical="center"/>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43" fontId="8" fillId="0" borderId="10" xfId="0" applyNumberFormat="1" applyFont="1" applyBorder="1" applyAlignment="1">
      <alignment horizontal="right" vertical="center"/>
    </xf>
    <xf numFmtId="43" fontId="7" fillId="0" borderId="10" xfId="0" applyNumberFormat="1" applyFont="1" applyBorder="1" applyAlignment="1">
      <alignment horizontal="right" vertical="center"/>
    </xf>
    <xf numFmtId="226" fontId="8" fillId="0" borderId="7" xfId="0" applyNumberFormat="1" applyFont="1" applyBorder="1" applyAlignment="1">
      <alignment vertical="center"/>
    </xf>
    <xf numFmtId="0" fontId="20" fillId="0" borderId="0" xfId="0" applyFont="1" applyAlignment="1">
      <alignment vertical="center"/>
    </xf>
    <xf numFmtId="0" fontId="7" fillId="8" borderId="7" xfId="155" applyFont="1" applyFill="1" applyBorder="1" applyAlignment="1">
      <alignment horizontal="center" vertical="center" wrapText="1"/>
    </xf>
    <xf numFmtId="0" fontId="7" fillId="8" borderId="16" xfId="155" applyFont="1" applyFill="1" applyBorder="1" applyAlignment="1">
      <alignment horizontal="center" vertical="center" wrapText="1"/>
    </xf>
    <xf numFmtId="226" fontId="21" fillId="8" borderId="15" xfId="0" applyNumberFormat="1" applyFont="1" applyFill="1" applyBorder="1" applyAlignment="1">
      <alignment horizontal="center" vertical="center" wrapText="1"/>
    </xf>
    <xf numFmtId="226" fontId="7" fillId="8" borderId="7" xfId="0" applyNumberFormat="1" applyFont="1" applyFill="1" applyBorder="1" applyAlignment="1">
      <alignment horizontal="center" vertical="center"/>
    </xf>
    <xf numFmtId="226" fontId="7" fillId="8" borderId="7" xfId="0" applyNumberFormat="1" applyFont="1" applyFill="1" applyBorder="1" applyAlignment="1">
      <alignment horizontal="center" vertical="center" wrapText="1"/>
    </xf>
    <xf numFmtId="0" fontId="15" fillId="8" borderId="18" xfId="155" applyFont="1" applyFill="1" applyBorder="1" applyAlignment="1">
      <alignment horizontal="center" vertical="center" wrapText="1"/>
    </xf>
    <xf numFmtId="226" fontId="21" fillId="8" borderId="17" xfId="0" applyNumberFormat="1" applyFont="1" applyFill="1" applyBorder="1" applyAlignment="1">
      <alignment horizontal="center" vertical="center" wrapText="1"/>
    </xf>
    <xf numFmtId="43" fontId="8" fillId="0" borderId="7" xfId="0" applyNumberFormat="1" applyFont="1" applyBorder="1" applyAlignment="1">
      <alignment horizontal="center" vertical="center"/>
    </xf>
    <xf numFmtId="43" fontId="8" fillId="8" borderId="7" xfId="0" applyNumberFormat="1" applyFont="1" applyFill="1" applyBorder="1" applyAlignment="1">
      <alignment horizontal="right" vertical="center"/>
    </xf>
    <xf numFmtId="43" fontId="8" fillId="8" borderId="10" xfId="0" applyNumberFormat="1" applyFont="1" applyFill="1" applyBorder="1" applyAlignment="1">
      <alignment horizontal="right" vertical="center"/>
    </xf>
    <xf numFmtId="43" fontId="20" fillId="8" borderId="8" xfId="0" applyNumberFormat="1" applyFont="1" applyFill="1" applyBorder="1" applyAlignment="1">
      <alignment horizontal="right" vertical="center"/>
    </xf>
    <xf numFmtId="43" fontId="7" fillId="8" borderId="7" xfId="0" applyNumberFormat="1" applyFont="1" applyFill="1" applyBorder="1" applyAlignment="1">
      <alignment horizontal="right" vertical="center"/>
    </xf>
    <xf numFmtId="43" fontId="7" fillId="8" borderId="10" xfId="0" applyNumberFormat="1" applyFont="1" applyFill="1" applyBorder="1" applyAlignment="1">
      <alignment horizontal="right" vertical="center"/>
    </xf>
    <xf numFmtId="43" fontId="21" fillId="8" borderId="8" xfId="0" applyNumberFormat="1" applyFont="1" applyFill="1" applyBorder="1" applyAlignment="1">
      <alignment horizontal="right" vertical="center"/>
    </xf>
    <xf numFmtId="43" fontId="8" fillId="0" borderId="0" xfId="1" applyFont="1" applyFill="1" applyAlignment="1">
      <alignment vertical="center"/>
    </xf>
    <xf numFmtId="43" fontId="8" fillId="0" borderId="7" xfId="1" applyFont="1" applyBorder="1" applyAlignment="1">
      <alignment vertical="center"/>
    </xf>
    <xf numFmtId="43" fontId="8" fillId="0" borderId="8" xfId="1" applyFont="1" applyBorder="1" applyAlignment="1">
      <alignment horizontal="right" vertical="center"/>
    </xf>
    <xf numFmtId="230" fontId="8" fillId="0" borderId="7" xfId="0" applyNumberFormat="1" applyFont="1" applyBorder="1" applyAlignment="1">
      <alignment horizontal="right" vertical="center"/>
    </xf>
    <xf numFmtId="230" fontId="7" fillId="0" borderId="7" xfId="0" applyNumberFormat="1" applyFont="1" applyBorder="1" applyAlignment="1">
      <alignment horizontal="right" vertical="center"/>
    </xf>
    <xf numFmtId="0" fontId="11" fillId="0" borderId="0" xfId="6" applyFont="1" applyAlignment="1" applyProtection="1">
      <alignment horizontal="left" vertical="center" shrinkToFit="1"/>
    </xf>
    <xf numFmtId="49" fontId="8" fillId="0" borderId="0" xfId="0" applyNumberFormat="1" applyFont="1" applyAlignment="1">
      <alignment vertical="center"/>
    </xf>
    <xf numFmtId="43" fontId="8" fillId="0" borderId="7" xfId="49" applyNumberFormat="1" applyFont="1" applyBorder="1" applyAlignment="1">
      <alignment horizontal="center" vertical="center"/>
    </xf>
    <xf numFmtId="49" fontId="2" fillId="0" borderId="7" xfId="0" applyNumberFormat="1" applyFont="1" applyBorder="1" applyAlignment="1">
      <alignment horizontal="left" vertical="center"/>
    </xf>
    <xf numFmtId="43" fontId="7" fillId="0" borderId="7" xfId="49" applyNumberFormat="1" applyFont="1" applyBorder="1" applyAlignment="1">
      <alignment horizontal="right" vertical="center"/>
    </xf>
    <xf numFmtId="49" fontId="12" fillId="0" borderId="0" xfId="0" applyNumberFormat="1" applyFont="1" applyAlignment="1">
      <alignment horizontal="left" vertical="center"/>
    </xf>
    <xf numFmtId="0" fontId="12" fillId="0" borderId="0" xfId="0" applyFont="1" applyAlignment="1">
      <alignment horizontal="righ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49" fontId="8" fillId="0" borderId="10" xfId="0" applyNumberFormat="1" applyFont="1" applyBorder="1" applyAlignment="1">
      <alignment horizontal="center" vertical="center"/>
    </xf>
    <xf numFmtId="0" fontId="12" fillId="0" borderId="7" xfId="0" applyFont="1" applyBorder="1" applyAlignment="1">
      <alignment horizontal="left" vertical="center"/>
    </xf>
    <xf numFmtId="0" fontId="12" fillId="0" borderId="7" xfId="0" applyFont="1" applyBorder="1" applyAlignment="1">
      <alignment horizontal="center" vertical="center"/>
    </xf>
    <xf numFmtId="0" fontId="9" fillId="0" borderId="0" xfId="6" applyFont="1" applyFill="1" applyAlignment="1" applyProtection="1">
      <alignment horizontal="left" vertical="center" wrapText="1"/>
    </xf>
    <xf numFmtId="224" fontId="22" fillId="0" borderId="0" xfId="6" applyNumberFormat="1" applyFont="1" applyFill="1" applyAlignment="1" applyProtection="1">
      <alignment horizontal="left" vertical="center" shrinkToFit="1"/>
      <protection locked="0" hidden="1"/>
    </xf>
    <xf numFmtId="0" fontId="21" fillId="0" borderId="0" xfId="53" applyFont="1" applyAlignment="1">
      <alignment horizontal="center" vertical="center"/>
    </xf>
    <xf numFmtId="43" fontId="2" fillId="0" borderId="7" xfId="1" applyFont="1" applyFill="1" applyBorder="1" applyAlignment="1">
      <alignment horizontal="center" vertical="center"/>
    </xf>
    <xf numFmtId="43" fontId="8" fillId="0" borderId="7" xfId="1" applyFont="1" applyFill="1" applyBorder="1" applyAlignment="1">
      <alignment horizontal="center" vertical="center"/>
    </xf>
    <xf numFmtId="43" fontId="7" fillId="0" borderId="7" xfId="1" applyFont="1" applyFill="1" applyBorder="1" applyAlignment="1">
      <alignment vertical="center"/>
    </xf>
    <xf numFmtId="43" fontId="7" fillId="0" borderId="9" xfId="53" applyNumberFormat="1" applyFont="1" applyBorder="1" applyAlignment="1">
      <alignment horizontal="right" vertical="center"/>
    </xf>
    <xf numFmtId="43" fontId="7" fillId="0" borderId="0" xfId="0" applyNumberFormat="1" applyFont="1" applyAlignment="1">
      <alignment vertical="center"/>
    </xf>
    <xf numFmtId="0" fontId="8" fillId="0" borderId="7" xfId="0" applyFont="1" applyBorder="1"/>
    <xf numFmtId="0" fontId="12" fillId="0" borderId="7" xfId="6" applyFont="1" applyFill="1" applyBorder="1" applyAlignment="1" applyProtection="1">
      <alignment horizontal="left" vertical="center" indent="1"/>
    </xf>
    <xf numFmtId="231" fontId="8" fillId="0" borderId="0" xfId="0" applyNumberFormat="1" applyFont="1" applyAlignment="1">
      <alignment vertical="center"/>
    </xf>
    <xf numFmtId="43" fontId="8" fillId="0" borderId="22" xfId="1" applyFont="1" applyFill="1" applyBorder="1" applyAlignment="1">
      <alignment horizontal="center" vertical="center"/>
    </xf>
    <xf numFmtId="43" fontId="8" fillId="0" borderId="0" xfId="1" applyFont="1" applyFill="1" applyBorder="1" applyAlignment="1">
      <alignment horizontal="center" vertical="center"/>
    </xf>
    <xf numFmtId="0" fontId="12" fillId="0" borderId="7" xfId="6" applyFont="1" applyFill="1" applyBorder="1" applyAlignment="1" applyProtection="1">
      <alignment horizontal="left" vertical="center"/>
    </xf>
    <xf numFmtId="43" fontId="8" fillId="0" borderId="22" xfId="1" applyFont="1" applyFill="1" applyBorder="1" applyAlignment="1">
      <alignment vertical="center"/>
    </xf>
    <xf numFmtId="43" fontId="8" fillId="0" borderId="0" xfId="53" applyNumberFormat="1" applyFont="1" applyAlignment="1">
      <alignment horizontal="right" vertical="center"/>
    </xf>
    <xf numFmtId="0" fontId="23" fillId="0" borderId="7" xfId="6" applyFont="1" applyFill="1" applyBorder="1" applyAlignment="1" applyProtection="1">
      <alignment horizontal="left" vertical="center" indent="1"/>
    </xf>
    <xf numFmtId="0" fontId="23" fillId="0" borderId="7" xfId="6" applyFont="1" applyFill="1" applyBorder="1" applyAlignment="1" applyProtection="1">
      <alignment horizontal="left" vertical="center" indent="2"/>
    </xf>
    <xf numFmtId="0" fontId="12" fillId="0" borderId="7" xfId="6" applyFont="1" applyFill="1" applyBorder="1" applyAlignment="1" applyProtection="1">
      <alignment horizontal="left" vertical="center" indent="2"/>
    </xf>
    <xf numFmtId="0" fontId="12" fillId="0" borderId="7" xfId="6" applyFont="1" applyFill="1" applyBorder="1" applyAlignment="1" applyProtection="1">
      <alignment horizontal="center" vertical="center"/>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horizontal="center" vertical="center" wrapText="1"/>
    </xf>
    <xf numFmtId="0" fontId="7" fillId="0" borderId="23" xfId="0" applyFont="1" applyBorder="1" applyAlignment="1">
      <alignment horizontal="center" vertical="center"/>
    </xf>
    <xf numFmtId="0" fontId="8" fillId="0" borderId="7" xfId="6" applyFont="1" applyBorder="1" applyAlignment="1" applyProtection="1">
      <alignment vertical="center"/>
    </xf>
    <xf numFmtId="0" fontId="8" fillId="0" borderId="7" xfId="6" applyFont="1" applyFill="1" applyBorder="1" applyAlignment="1" applyProtection="1">
      <alignment vertical="center"/>
    </xf>
    <xf numFmtId="0" fontId="7" fillId="9" borderId="7" xfId="6" applyFont="1" applyFill="1" applyBorder="1" applyAlignment="1" applyProtection="1">
      <alignment horizontal="center" vertical="center"/>
    </xf>
    <xf numFmtId="0" fontId="12" fillId="9" borderId="7" xfId="0" applyFont="1" applyFill="1" applyBorder="1" applyAlignment="1">
      <alignment horizontal="center" vertical="center"/>
    </xf>
    <xf numFmtId="43" fontId="7" fillId="9" borderId="8" xfId="0" applyNumberFormat="1" applyFont="1" applyFill="1" applyBorder="1" applyAlignment="1">
      <alignment horizontal="right" vertical="center"/>
    </xf>
    <xf numFmtId="43" fontId="7" fillId="9" borderId="9" xfId="0" applyNumberFormat="1" applyFont="1" applyFill="1" applyBorder="1" applyAlignment="1">
      <alignment horizontal="right" vertical="center"/>
    </xf>
    <xf numFmtId="43" fontId="7" fillId="9" borderId="7" xfId="0" applyNumberFormat="1" applyFont="1" applyFill="1" applyBorder="1" applyAlignment="1">
      <alignment horizontal="right" vertical="center"/>
    </xf>
    <xf numFmtId="0" fontId="2" fillId="0" borderId="0" xfId="0" applyFont="1" applyAlignment="1">
      <alignment horizontal="right" vertical="center"/>
    </xf>
    <xf numFmtId="49" fontId="25" fillId="0" borderId="0" xfId="0" applyNumberFormat="1" applyFont="1" applyAlignment="1">
      <alignment vertical="center"/>
    </xf>
    <xf numFmtId="0" fontId="7" fillId="0" borderId="0" xfId="0" applyFont="1"/>
    <xf numFmtId="43" fontId="8" fillId="0" borderId="0" xfId="1" applyFont="1"/>
    <xf numFmtId="0" fontId="8" fillId="0" borderId="0" xfId="0" applyFont="1"/>
    <xf numFmtId="43" fontId="27" fillId="0" borderId="0" xfId="1" applyFont="1" applyAlignment="1">
      <alignment horizontal="center"/>
    </xf>
    <xf numFmtId="43" fontId="28" fillId="0" borderId="0" xfId="1" applyFont="1" applyAlignment="1">
      <alignment horizontal="center"/>
    </xf>
    <xf numFmtId="43" fontId="8" fillId="0" borderId="0" xfId="1" applyFont="1" applyAlignment="1">
      <alignment horizontal="center"/>
    </xf>
    <xf numFmtId="43" fontId="2" fillId="0" borderId="0" xfId="1" applyFont="1" applyAlignment="1">
      <alignment horizontal="right"/>
    </xf>
    <xf numFmtId="43" fontId="15" fillId="0" borderId="7" xfId="1" applyFont="1" applyBorder="1" applyAlignment="1">
      <alignment horizontal="center"/>
    </xf>
    <xf numFmtId="43" fontId="2" fillId="0" borderId="7" xfId="1" applyFont="1" applyBorder="1"/>
    <xf numFmtId="43" fontId="8" fillId="0" borderId="7" xfId="1" applyFont="1" applyBorder="1"/>
    <xf numFmtId="43" fontId="15" fillId="0" borderId="7" xfId="1" applyFont="1" applyBorder="1"/>
    <xf numFmtId="43" fontId="7" fillId="0" borderId="7" xfId="1" applyFont="1" applyBorder="1"/>
    <xf numFmtId="232" fontId="29" fillId="0" borderId="0" xfId="156" applyNumberFormat="1" applyFont="1" applyAlignment="1" applyProtection="1">
      <alignment horizontal="left" vertical="center"/>
      <protection locked="0"/>
    </xf>
    <xf numFmtId="232" fontId="7" fillId="0" borderId="0" xfId="156" applyNumberFormat="1" applyFont="1" applyAlignment="1" applyProtection="1">
      <alignment horizontal="center" vertical="center"/>
      <protection locked="0"/>
    </xf>
    <xf numFmtId="232" fontId="8" fillId="0" borderId="0" xfId="156" applyNumberFormat="1" applyAlignment="1" applyProtection="1">
      <alignment horizontal="center" vertical="center"/>
      <protection locked="0"/>
    </xf>
    <xf numFmtId="232" fontId="8" fillId="0" borderId="0" xfId="156" applyNumberFormat="1" applyAlignment="1" applyProtection="1">
      <alignment horizontal="left" vertical="center"/>
      <protection locked="0"/>
    </xf>
    <xf numFmtId="190" fontId="8" fillId="0" borderId="0" xfId="156" applyNumberFormat="1" applyAlignment="1" applyProtection="1">
      <alignment horizontal="left" vertical="center"/>
      <protection locked="0"/>
    </xf>
    <xf numFmtId="232" fontId="8" fillId="0" borderId="0" xfId="156" applyNumberFormat="1" applyAlignment="1" applyProtection="1">
      <alignment horizontal="right" vertical="center"/>
      <protection locked="0"/>
    </xf>
    <xf numFmtId="232" fontId="30" fillId="0" borderId="0" xfId="6" applyNumberFormat="1" applyFont="1" applyFill="1" applyBorder="1" applyAlignment="1" applyProtection="1">
      <alignment horizontal="left" vertical="center"/>
      <protection locked="0"/>
    </xf>
    <xf numFmtId="232" fontId="29" fillId="0" borderId="0" xfId="156" applyNumberFormat="1" applyFont="1" applyAlignment="1" applyProtection="1">
      <alignment horizontal="center" vertical="center"/>
      <protection locked="0"/>
    </xf>
    <xf numFmtId="232" fontId="31" fillId="0" borderId="0" xfId="156" applyNumberFormat="1" applyFont="1" applyAlignment="1" applyProtection="1">
      <alignment horizontal="center" vertical="center"/>
      <protection locked="0"/>
    </xf>
    <xf numFmtId="0" fontId="8" fillId="0" borderId="0" xfId="156" applyAlignment="1" applyProtection="1">
      <alignment horizontal="center" vertical="center"/>
      <protection locked="0"/>
    </xf>
    <xf numFmtId="232" fontId="2" fillId="0" borderId="24" xfId="156" applyNumberFormat="1" applyFont="1" applyBorder="1" applyAlignment="1" applyProtection="1">
      <alignment horizontal="left" vertical="center"/>
      <protection locked="0"/>
    </xf>
    <xf numFmtId="232" fontId="8" fillId="0" borderId="24" xfId="156" applyNumberFormat="1" applyBorder="1" applyAlignment="1" applyProtection="1">
      <alignment horizontal="left" vertical="center"/>
      <protection locked="0"/>
    </xf>
    <xf numFmtId="232" fontId="7" fillId="0" borderId="0" xfId="156" applyNumberFormat="1" applyFont="1" applyAlignment="1" applyProtection="1">
      <alignment horizontal="left" vertical="center"/>
      <protection locked="0"/>
    </xf>
    <xf numFmtId="232" fontId="2" fillId="0" borderId="0" xfId="156" applyNumberFormat="1" applyFont="1" applyAlignment="1" applyProtection="1">
      <alignment horizontal="right" vertical="center"/>
      <protection locked="0"/>
    </xf>
    <xf numFmtId="232" fontId="15" fillId="0" borderId="7" xfId="156" applyNumberFormat="1" applyFont="1" applyBorder="1" applyAlignment="1" applyProtection="1">
      <alignment horizontal="center" vertical="center"/>
      <protection locked="0"/>
    </xf>
    <xf numFmtId="232" fontId="8" fillId="0" borderId="7" xfId="242" applyNumberFormat="1" applyFont="1" applyBorder="1" applyAlignment="1" applyProtection="1">
      <alignment vertical="center"/>
      <protection locked="0"/>
    </xf>
    <xf numFmtId="190" fontId="8" fillId="0" borderId="7" xfId="156" applyNumberFormat="1" applyBorder="1" applyAlignment="1" applyProtection="1">
      <alignment horizontal="center" vertical="center"/>
      <protection locked="0"/>
    </xf>
    <xf numFmtId="226" fontId="8" fillId="0" borderId="7" xfId="156" applyNumberFormat="1" applyBorder="1" applyAlignment="1" applyProtection="1">
      <alignment horizontal="right" vertical="center"/>
      <protection locked="0"/>
    </xf>
    <xf numFmtId="226" fontId="8" fillId="0" borderId="7" xfId="156" applyNumberFormat="1" applyBorder="1" applyAlignment="1" applyProtection="1">
      <alignment horizontal="left" vertical="center"/>
      <protection locked="0"/>
    </xf>
    <xf numFmtId="226" fontId="2" fillId="0" borderId="7" xfId="156" applyNumberFormat="1" applyFont="1" applyBorder="1" applyAlignment="1" applyProtection="1">
      <alignment horizontal="left" vertical="center"/>
      <protection locked="0"/>
    </xf>
    <xf numFmtId="232" fontId="8" fillId="0" borderId="7" xfId="156" applyNumberFormat="1" applyBorder="1" applyAlignment="1" applyProtection="1">
      <alignment horizontal="left" vertical="center" indent="1"/>
      <protection locked="0"/>
    </xf>
    <xf numFmtId="226" fontId="8" fillId="0" borderId="7" xfId="154" applyNumberFormat="1" applyBorder="1" applyAlignment="1" applyProtection="1">
      <alignment horizontal="right" vertical="center"/>
      <protection locked="0"/>
    </xf>
    <xf numFmtId="232" fontId="2" fillId="0" borderId="7" xfId="156" applyNumberFormat="1" applyFont="1" applyBorder="1" applyAlignment="1" applyProtection="1">
      <alignment horizontal="left" vertical="center" indent="1"/>
      <protection locked="0"/>
    </xf>
    <xf numFmtId="190" fontId="7" fillId="0" borderId="7" xfId="156" applyNumberFormat="1" applyFont="1" applyBorder="1" applyAlignment="1" applyProtection="1">
      <alignment horizontal="center" vertical="center"/>
      <protection locked="0"/>
    </xf>
    <xf numFmtId="226" fontId="7" fillId="0" borderId="7" xfId="156" applyNumberFormat="1" applyFont="1" applyBorder="1" applyAlignment="1" applyProtection="1">
      <alignment horizontal="right" vertical="center"/>
      <protection locked="0"/>
    </xf>
    <xf numFmtId="226" fontId="7" fillId="0" borderId="7" xfId="156" applyNumberFormat="1" applyFont="1" applyBorder="1" applyAlignment="1" applyProtection="1">
      <alignment horizontal="left" vertical="center"/>
      <protection locked="0"/>
    </xf>
    <xf numFmtId="232" fontId="8" fillId="0" borderId="7" xfId="156" applyNumberFormat="1" applyBorder="1" applyAlignment="1" applyProtection="1">
      <alignment horizontal="left" vertical="center"/>
      <protection locked="0"/>
    </xf>
    <xf numFmtId="226" fontId="15" fillId="0" borderId="7" xfId="156" applyNumberFormat="1" applyFont="1" applyBorder="1" applyAlignment="1" applyProtection="1">
      <alignment horizontal="center" vertical="center"/>
      <protection locked="0"/>
    </xf>
    <xf numFmtId="226" fontId="7" fillId="0" borderId="7" xfId="154" applyNumberFormat="1" applyFont="1" applyBorder="1" applyAlignment="1" applyProtection="1">
      <alignment horizontal="right" vertical="center"/>
      <protection locked="0"/>
    </xf>
    <xf numFmtId="226" fontId="15" fillId="10" borderId="7" xfId="156" applyNumberFormat="1" applyFont="1" applyFill="1" applyBorder="1" applyAlignment="1" applyProtection="1">
      <alignment horizontal="center" vertical="center"/>
      <protection locked="0"/>
    </xf>
    <xf numFmtId="226" fontId="7" fillId="10" borderId="7" xfId="156" applyNumberFormat="1" applyFont="1" applyFill="1" applyBorder="1" applyAlignment="1" applyProtection="1">
      <alignment horizontal="right" vertical="center"/>
      <protection locked="0"/>
    </xf>
    <xf numFmtId="232" fontId="8" fillId="0" borderId="7" xfId="156" applyNumberFormat="1" applyBorder="1" applyAlignment="1" applyProtection="1">
      <alignment horizontal="right" vertical="center"/>
      <protection locked="0"/>
    </xf>
    <xf numFmtId="232" fontId="8" fillId="0" borderId="11" xfId="156" applyNumberFormat="1" applyBorder="1" applyAlignment="1" applyProtection="1">
      <alignment horizontal="left" vertical="center"/>
      <protection locked="0"/>
    </xf>
    <xf numFmtId="190" fontId="8" fillId="0" borderId="11" xfId="156" applyNumberFormat="1" applyBorder="1" applyAlignment="1" applyProtection="1">
      <alignment horizontal="left" vertical="center"/>
      <protection locked="0"/>
    </xf>
    <xf numFmtId="232" fontId="8" fillId="0" borderId="11" xfId="156" applyNumberFormat="1" applyBorder="1" applyAlignment="1" applyProtection="1">
      <alignment horizontal="right" vertical="center"/>
      <protection locked="0"/>
    </xf>
    <xf numFmtId="232" fontId="8" fillId="0" borderId="18" xfId="156" applyNumberFormat="1" applyBorder="1" applyAlignment="1" applyProtection="1">
      <alignment horizontal="left" vertical="center"/>
      <protection locked="0"/>
    </xf>
    <xf numFmtId="232" fontId="8" fillId="0" borderId="5" xfId="156" applyNumberFormat="1" applyBorder="1" applyAlignment="1" applyProtection="1">
      <alignment horizontal="left" vertical="center"/>
      <protection locked="0"/>
    </xf>
    <xf numFmtId="190" fontId="8" fillId="0" borderId="5" xfId="156" applyNumberFormat="1" applyBorder="1" applyAlignment="1" applyProtection="1">
      <alignment horizontal="left" vertical="center"/>
      <protection locked="0"/>
    </xf>
    <xf numFmtId="232" fontId="8" fillId="0" borderId="5" xfId="156" applyNumberFormat="1" applyBorder="1" applyAlignment="1" applyProtection="1">
      <alignment horizontal="right" vertical="center"/>
      <protection locked="0"/>
    </xf>
    <xf numFmtId="232" fontId="8" fillId="0" borderId="16" xfId="156" applyNumberFormat="1" applyBorder="1" applyAlignment="1" applyProtection="1">
      <alignment horizontal="left" vertical="center"/>
      <protection locked="0"/>
    </xf>
    <xf numFmtId="226" fontId="7" fillId="0" borderId="7" xfId="154" applyNumberFormat="1" applyFont="1" applyBorder="1" applyAlignment="1" applyProtection="1">
      <alignment horizontal="left" vertical="center"/>
      <protection locked="0"/>
    </xf>
    <xf numFmtId="226" fontId="15" fillId="10" borderId="7" xfId="242" applyNumberFormat="1" applyFont="1" applyFill="1" applyBorder="1" applyAlignment="1" applyProtection="1">
      <alignment horizontal="center" vertical="center"/>
      <protection locked="0"/>
    </xf>
    <xf numFmtId="226" fontId="7" fillId="10" borderId="7" xfId="154" applyNumberFormat="1" applyFont="1" applyFill="1" applyBorder="1" applyAlignment="1" applyProtection="1">
      <alignment horizontal="right" vertical="center"/>
      <protection locked="0"/>
    </xf>
    <xf numFmtId="232" fontId="7" fillId="10" borderId="7" xfId="242" applyNumberFormat="1" applyFont="1" applyFill="1" applyBorder="1" applyAlignment="1" applyProtection="1">
      <alignment horizontal="center" vertical="center"/>
      <protection locked="0"/>
    </xf>
    <xf numFmtId="190" fontId="7" fillId="10" borderId="7" xfId="156" applyNumberFormat="1" applyFont="1" applyFill="1" applyBorder="1" applyAlignment="1" applyProtection="1">
      <alignment horizontal="center" vertical="center"/>
      <protection locked="0"/>
    </xf>
    <xf numFmtId="226" fontId="7" fillId="10" borderId="7" xfId="156" applyNumberFormat="1" applyFont="1" applyFill="1" applyBorder="1" applyAlignment="1" applyProtection="1">
      <alignment horizontal="left" vertical="center"/>
      <protection locked="0"/>
    </xf>
    <xf numFmtId="226" fontId="15" fillId="11" borderId="7" xfId="242" applyNumberFormat="1" applyFont="1" applyFill="1" applyBorder="1" applyAlignment="1" applyProtection="1">
      <alignment horizontal="center" vertical="center"/>
      <protection locked="0"/>
    </xf>
    <xf numFmtId="226" fontId="7" fillId="11" borderId="7" xfId="154" applyNumberFormat="1" applyFont="1" applyFill="1" applyBorder="1" applyAlignment="1" applyProtection="1">
      <alignment horizontal="right" vertical="center"/>
      <protection locked="0"/>
    </xf>
    <xf numFmtId="232" fontId="2" fillId="0" borderId="0" xfId="156" applyNumberFormat="1" applyFont="1" applyAlignment="1" applyProtection="1">
      <alignment horizontal="left" vertical="center"/>
      <protection locked="0"/>
    </xf>
    <xf numFmtId="226" fontId="2" fillId="12" borderId="0" xfId="156" applyNumberFormat="1" applyFont="1" applyFill="1" applyAlignment="1" applyProtection="1">
      <alignment horizontal="left" vertical="center"/>
      <protection locked="0"/>
    </xf>
    <xf numFmtId="190" fontId="8" fillId="12" borderId="0" xfId="156" applyNumberFormat="1" applyFill="1" applyAlignment="1" applyProtection="1">
      <alignment horizontal="center" vertical="center"/>
      <protection locked="0"/>
    </xf>
    <xf numFmtId="226" fontId="8" fillId="12" borderId="0" xfId="156" applyNumberFormat="1" applyFill="1" applyAlignment="1" applyProtection="1">
      <alignment horizontal="right" vertical="center"/>
      <protection locked="0"/>
    </xf>
    <xf numFmtId="0" fontId="29" fillId="0" borderId="0" xfId="242" applyFont="1" applyAlignment="1" applyProtection="1">
      <alignment vertical="center"/>
      <protection locked="0"/>
    </xf>
    <xf numFmtId="0" fontId="8" fillId="0" borderId="0" xfId="242" applyFont="1" applyAlignment="1" applyProtection="1">
      <alignment horizontal="center" vertical="center"/>
      <protection locked="0"/>
    </xf>
    <xf numFmtId="0" fontId="7" fillId="0" borderId="0" xfId="239" applyFont="1" applyAlignment="1" applyProtection="1">
      <alignment vertical="center"/>
      <protection locked="0"/>
    </xf>
    <xf numFmtId="0" fontId="8" fillId="0" borderId="0" xfId="239" applyFont="1" applyAlignment="1" applyProtection="1">
      <alignment vertical="center"/>
      <protection locked="0"/>
    </xf>
    <xf numFmtId="0" fontId="8" fillId="0" borderId="0" xfId="239" applyFont="1" applyAlignment="1" applyProtection="1">
      <alignment horizontal="left" vertical="center"/>
      <protection locked="0"/>
    </xf>
    <xf numFmtId="0" fontId="8" fillId="0" borderId="0" xfId="242" applyFont="1" applyAlignment="1" applyProtection="1">
      <alignment vertical="center"/>
      <protection locked="0"/>
    </xf>
    <xf numFmtId="0" fontId="30" fillId="0" borderId="0" xfId="6" applyFont="1" applyAlignment="1" applyProtection="1">
      <alignment horizontal="left" vertical="center"/>
      <protection locked="0"/>
    </xf>
    <xf numFmtId="0" fontId="29" fillId="0" borderId="0" xfId="239" applyFont="1" applyAlignment="1" applyProtection="1">
      <alignment horizontal="center" vertical="center"/>
      <protection locked="0"/>
    </xf>
    <xf numFmtId="0" fontId="32" fillId="0" borderId="0" xfId="239" applyFont="1" applyAlignment="1" applyProtection="1">
      <alignment horizontal="center" vertical="center"/>
      <protection locked="0"/>
    </xf>
    <xf numFmtId="0" fontId="8" fillId="0" borderId="0" xfId="239" applyFont="1" applyAlignment="1" applyProtection="1">
      <alignment horizontal="center" vertical="center"/>
      <protection locked="0"/>
    </xf>
    <xf numFmtId="0" fontId="21" fillId="0" borderId="0" xfId="239" applyFont="1" applyAlignment="1" applyProtection="1">
      <alignment horizontal="left" vertical="center"/>
      <protection locked="0"/>
    </xf>
    <xf numFmtId="0" fontId="2" fillId="0" borderId="0" xfId="239" applyFont="1" applyAlignment="1" applyProtection="1">
      <alignment horizontal="right" vertical="center"/>
      <protection locked="0"/>
    </xf>
    <xf numFmtId="0" fontId="15" fillId="0" borderId="25" xfId="242" applyFont="1" applyBorder="1" applyAlignment="1" applyProtection="1">
      <alignment horizontal="center" vertical="center"/>
      <protection locked="0"/>
    </xf>
    <xf numFmtId="0" fontId="15" fillId="0" borderId="26" xfId="239" applyFont="1" applyBorder="1" applyAlignment="1" applyProtection="1">
      <alignment horizontal="center" vertical="center"/>
      <protection locked="0"/>
    </xf>
    <xf numFmtId="0" fontId="2" fillId="0" borderId="27" xfId="242" applyFont="1" applyBorder="1" applyAlignment="1" applyProtection="1">
      <alignment horizontal="center" vertical="center"/>
      <protection locked="0"/>
    </xf>
    <xf numFmtId="0" fontId="8" fillId="0" borderId="28" xfId="242" applyFont="1" applyBorder="1" applyAlignment="1" applyProtection="1">
      <alignment horizontal="center" vertical="center"/>
      <protection locked="0"/>
    </xf>
    <xf numFmtId="0" fontId="8" fillId="0" borderId="29" xfId="242" applyFont="1" applyBorder="1" applyAlignment="1" applyProtection="1">
      <alignment horizontal="center" vertical="center"/>
      <protection locked="0"/>
    </xf>
    <xf numFmtId="0" fontId="2" fillId="0" borderId="30" xfId="242" applyFont="1" applyBorder="1" applyAlignment="1" applyProtection="1">
      <alignment horizontal="center" vertical="center"/>
      <protection locked="0"/>
    </xf>
    <xf numFmtId="0" fontId="15" fillId="0" borderId="30" xfId="242" applyFont="1" applyBorder="1" applyAlignment="1" applyProtection="1">
      <alignment horizontal="center" vertical="center"/>
      <protection locked="0"/>
    </xf>
    <xf numFmtId="0" fontId="8" fillId="0" borderId="31" xfId="242" applyFont="1" applyBorder="1" applyAlignment="1" applyProtection="1">
      <alignment horizontal="center" vertical="center"/>
      <protection locked="0"/>
    </xf>
    <xf numFmtId="0" fontId="7" fillId="0" borderId="32" xfId="242" applyFont="1" applyBorder="1" applyAlignment="1" applyProtection="1">
      <alignment horizontal="center" vertical="center"/>
      <protection locked="0"/>
    </xf>
    <xf numFmtId="0" fontId="15" fillId="0" borderId="7" xfId="239" applyFont="1" applyBorder="1" applyAlignment="1" applyProtection="1">
      <alignment horizontal="center" vertical="center"/>
      <protection locked="0"/>
    </xf>
    <xf numFmtId="0" fontId="8" fillId="0" borderId="10" xfId="242" applyFont="1" applyBorder="1" applyAlignment="1" applyProtection="1">
      <alignment horizontal="center" vertical="center"/>
      <protection locked="0"/>
    </xf>
    <xf numFmtId="0" fontId="8" fillId="0" borderId="14" xfId="242" applyFont="1" applyBorder="1" applyAlignment="1" applyProtection="1">
      <alignment horizontal="center" vertical="center"/>
      <protection locked="0"/>
    </xf>
    <xf numFmtId="0" fontId="8" fillId="0" borderId="9" xfId="242" applyFont="1" applyBorder="1" applyAlignment="1" applyProtection="1">
      <alignment horizontal="center" vertical="center"/>
      <protection locked="0"/>
    </xf>
    <xf numFmtId="0" fontId="7" fillId="0" borderId="7" xfId="239" applyFont="1" applyBorder="1" applyAlignment="1" applyProtection="1">
      <alignment horizontal="center" vertical="center"/>
      <protection locked="0"/>
    </xf>
    <xf numFmtId="0" fontId="8" fillId="0" borderId="11" xfId="242" applyFont="1" applyBorder="1" applyAlignment="1" applyProtection="1">
      <alignment horizontal="center" vertical="center"/>
      <protection locked="0"/>
    </xf>
    <xf numFmtId="0" fontId="7" fillId="0" borderId="11" xfId="242" applyFont="1" applyBorder="1" applyAlignment="1" applyProtection="1">
      <alignment horizontal="center" vertical="center"/>
      <protection locked="0"/>
    </xf>
    <xf numFmtId="0" fontId="8" fillId="0" borderId="33" xfId="242" applyFont="1" applyBorder="1" applyAlignment="1" applyProtection="1">
      <alignment horizontal="center" vertical="center"/>
      <protection locked="0"/>
    </xf>
    <xf numFmtId="0" fontId="15" fillId="0" borderId="34" xfId="239" applyFont="1" applyBorder="1" applyAlignment="1" applyProtection="1">
      <alignment horizontal="center" vertical="center"/>
      <protection locked="0"/>
    </xf>
    <xf numFmtId="0" fontId="2" fillId="0" borderId="10" xfId="242" applyFont="1" applyBorder="1" applyAlignment="1" applyProtection="1">
      <alignment horizontal="center" vertical="center"/>
      <protection locked="0"/>
    </xf>
    <xf numFmtId="0" fontId="15" fillId="0" borderId="7" xfId="242" applyFont="1" applyBorder="1" applyAlignment="1" applyProtection="1">
      <alignment horizontal="center" vertical="center"/>
      <protection locked="0"/>
    </xf>
    <xf numFmtId="0" fontId="8" fillId="0" borderId="7" xfId="242" applyFont="1" applyBorder="1" applyAlignment="1" applyProtection="1">
      <alignment vertical="center"/>
      <protection locked="0"/>
    </xf>
    <xf numFmtId="0" fontId="2" fillId="0" borderId="7" xfId="242" applyFont="1" applyBorder="1" applyAlignment="1" applyProtection="1">
      <alignment horizontal="center" vertical="center"/>
      <protection locked="0"/>
    </xf>
    <xf numFmtId="0" fontId="8" fillId="0" borderId="35" xfId="242" applyFont="1" applyBorder="1" applyAlignment="1" applyProtection="1">
      <alignment horizontal="center" vertical="center"/>
      <protection locked="0"/>
    </xf>
    <xf numFmtId="0" fontId="15" fillId="0" borderId="34" xfId="242" applyFont="1" applyBorder="1" applyAlignment="1" applyProtection="1">
      <alignment horizontal="center" vertical="center"/>
      <protection locked="0"/>
    </xf>
    <xf numFmtId="0" fontId="8" fillId="0" borderId="7" xfId="242" applyFont="1" applyBorder="1" applyAlignment="1" applyProtection="1">
      <alignment horizontal="center" vertical="center"/>
      <protection locked="0"/>
    </xf>
    <xf numFmtId="0" fontId="7" fillId="0" borderId="7" xfId="242" applyFont="1" applyBorder="1" applyAlignment="1" applyProtection="1">
      <alignment horizontal="center" vertical="center"/>
      <protection locked="0"/>
    </xf>
    <xf numFmtId="0" fontId="2" fillId="0" borderId="10" xfId="242" applyFont="1" applyBorder="1" applyAlignment="1" applyProtection="1">
      <alignment horizontal="center" vertical="center" wrapText="1"/>
      <protection locked="0"/>
    </xf>
    <xf numFmtId="0" fontId="0" fillId="0" borderId="14" xfId="0" applyBorder="1" applyAlignment="1">
      <alignment wrapText="1"/>
    </xf>
    <xf numFmtId="0" fontId="0" fillId="0" borderId="9" xfId="0" applyBorder="1" applyAlignment="1">
      <alignment wrapText="1"/>
    </xf>
    <xf numFmtId="0" fontId="8" fillId="0" borderId="35" xfId="239" applyFont="1" applyBorder="1" applyAlignment="1" applyProtection="1">
      <alignment horizontal="center" vertical="center"/>
      <protection locked="0"/>
    </xf>
    <xf numFmtId="0" fontId="2" fillId="0" borderId="7" xfId="242" applyFont="1" applyBorder="1" applyAlignment="1" applyProtection="1">
      <alignment vertical="center"/>
      <protection locked="0"/>
    </xf>
    <xf numFmtId="0" fontId="15" fillId="0" borderId="7" xfId="242" applyFont="1" applyBorder="1" applyAlignment="1" applyProtection="1">
      <alignment vertical="center"/>
      <protection locked="0"/>
    </xf>
    <xf numFmtId="233" fontId="8" fillId="0" borderId="10" xfId="242" applyNumberFormat="1" applyFont="1" applyBorder="1" applyAlignment="1" applyProtection="1">
      <alignment horizontal="center" vertical="center"/>
      <protection locked="0"/>
    </xf>
    <xf numFmtId="233" fontId="8" fillId="0" borderId="36" xfId="242" applyNumberFormat="1" applyFont="1" applyBorder="1" applyAlignment="1" applyProtection="1">
      <alignment horizontal="center" vertical="center"/>
      <protection locked="0"/>
    </xf>
    <xf numFmtId="0" fontId="8" fillId="0" borderId="35" xfId="242" applyFont="1" applyBorder="1" applyAlignment="1" applyProtection="1">
      <alignment vertical="center"/>
      <protection locked="0"/>
    </xf>
    <xf numFmtId="0" fontId="15" fillId="0" borderId="37" xfId="242" applyFont="1" applyBorder="1" applyAlignment="1" applyProtection="1">
      <alignment horizontal="center" vertical="center"/>
      <protection locked="0"/>
    </xf>
    <xf numFmtId="0" fontId="8" fillId="0" borderId="5" xfId="242" applyFont="1" applyBorder="1" applyAlignment="1" applyProtection="1">
      <alignment vertical="center"/>
      <protection locked="0"/>
    </xf>
    <xf numFmtId="0" fontId="15" fillId="0" borderId="5" xfId="239" applyFont="1" applyBorder="1" applyAlignment="1" applyProtection="1">
      <alignment horizontal="center" vertical="center"/>
      <protection locked="0"/>
    </xf>
    <xf numFmtId="0" fontId="15" fillId="0" borderId="5" xfId="242" applyFont="1" applyBorder="1" applyAlignment="1" applyProtection="1">
      <alignment vertical="center"/>
      <protection locked="0"/>
    </xf>
    <xf numFmtId="58" fontId="8" fillId="0" borderId="5" xfId="242" applyNumberFormat="1" applyFont="1" applyBorder="1" applyAlignment="1" applyProtection="1">
      <alignment vertical="center"/>
      <protection locked="0"/>
    </xf>
    <xf numFmtId="0" fontId="15" fillId="0" borderId="5" xfId="242" applyFont="1" applyBorder="1" applyAlignment="1" applyProtection="1">
      <alignment horizontal="center" vertical="center"/>
      <protection locked="0"/>
    </xf>
    <xf numFmtId="0" fontId="2" fillId="0" borderId="16" xfId="242" applyFont="1" applyBorder="1" applyAlignment="1" applyProtection="1">
      <alignment horizontal="center" vertical="center"/>
      <protection locked="0"/>
    </xf>
    <xf numFmtId="0" fontId="8" fillId="0" borderId="12" xfId="242" applyFont="1" applyBorder="1" applyAlignment="1" applyProtection="1">
      <alignment horizontal="center" vertical="center"/>
      <protection locked="0"/>
    </xf>
    <xf numFmtId="0" fontId="8" fillId="0" borderId="38" xfId="242" applyFont="1" applyBorder="1" applyAlignment="1" applyProtection="1">
      <alignment horizontal="center" vertical="center"/>
      <protection locked="0"/>
    </xf>
    <xf numFmtId="0" fontId="15" fillId="0" borderId="39" xfId="242" applyFont="1" applyBorder="1" applyAlignment="1" applyProtection="1">
      <alignment horizontal="center" vertical="center"/>
      <protection locked="0"/>
    </xf>
    <xf numFmtId="0" fontId="7" fillId="0" borderId="40" xfId="242" applyFont="1" applyBorder="1" applyAlignment="1" applyProtection="1">
      <alignment horizontal="center" vertical="center"/>
      <protection locked="0"/>
    </xf>
    <xf numFmtId="0" fontId="7" fillId="0" borderId="41" xfId="242" applyFont="1" applyBorder="1" applyAlignment="1" applyProtection="1">
      <alignment horizontal="center" vertical="center"/>
      <protection locked="0"/>
    </xf>
    <xf numFmtId="0" fontId="15" fillId="0" borderId="27" xfId="242" applyFont="1" applyBorder="1" applyAlignment="1" applyProtection="1">
      <alignment horizontal="center" vertical="center"/>
      <protection locked="0"/>
    </xf>
    <xf numFmtId="0" fontId="7" fillId="0" borderId="29" xfId="242" applyFont="1" applyBorder="1" applyAlignment="1" applyProtection="1">
      <alignment horizontal="center" vertical="center"/>
      <protection locked="0"/>
    </xf>
    <xf numFmtId="0" fontId="7" fillId="0" borderId="42" xfId="242" applyFont="1" applyBorder="1" applyAlignment="1" applyProtection="1">
      <alignment horizontal="center" vertical="center"/>
      <protection locked="0"/>
    </xf>
    <xf numFmtId="0" fontId="7" fillId="0" borderId="43" xfId="242" applyFont="1" applyBorder="1" applyAlignment="1" applyProtection="1">
      <alignment horizontal="center" vertical="center"/>
      <protection locked="0"/>
    </xf>
    <xf numFmtId="0" fontId="7" fillId="0" borderId="24" xfId="242" applyFont="1" applyBorder="1" applyAlignment="1" applyProtection="1">
      <alignment horizontal="center" vertical="center"/>
      <protection locked="0"/>
    </xf>
    <xf numFmtId="0" fontId="7" fillId="0" borderId="21" xfId="242" applyFont="1" applyBorder="1" applyAlignment="1" applyProtection="1">
      <alignment horizontal="center" vertical="center"/>
      <protection locked="0"/>
    </xf>
    <xf numFmtId="0" fontId="15" fillId="0" borderId="35" xfId="239" applyFont="1" applyBorder="1" applyAlignment="1" applyProtection="1">
      <alignment horizontal="center" vertical="center"/>
      <protection locked="0"/>
    </xf>
    <xf numFmtId="0" fontId="8" fillId="0" borderId="34" xfId="242" applyFont="1" applyBorder="1" applyAlignment="1" applyProtection="1">
      <alignment horizontal="center" vertical="center"/>
      <protection locked="0"/>
    </xf>
    <xf numFmtId="0" fontId="2" fillId="0" borderId="10" xfId="283" applyFont="1" applyBorder="1" applyAlignment="1" applyProtection="1">
      <alignment horizontal="center"/>
      <protection locked="0"/>
    </xf>
    <xf numFmtId="0" fontId="8" fillId="0" borderId="14" xfId="283" applyFont="1" applyBorder="1" applyAlignment="1" applyProtection="1">
      <alignment horizontal="center"/>
      <protection locked="0"/>
    </xf>
    <xf numFmtId="0" fontId="8" fillId="0" borderId="9" xfId="283" applyFont="1" applyBorder="1" applyAlignment="1" applyProtection="1">
      <alignment horizontal="center"/>
      <protection locked="0"/>
    </xf>
    <xf numFmtId="4" fontId="8" fillId="0" borderId="7" xfId="283" applyNumberFormat="1" applyFont="1" applyBorder="1" applyAlignment="1" applyProtection="1">
      <alignment horizontal="right"/>
      <protection locked="0"/>
    </xf>
    <xf numFmtId="9" fontId="8" fillId="0" borderId="7" xfId="3" applyFont="1" applyBorder="1" applyAlignment="1" applyProtection="1">
      <alignment horizontal="right"/>
      <protection locked="0"/>
    </xf>
    <xf numFmtId="9" fontId="8" fillId="0" borderId="35" xfId="3" applyFont="1" applyBorder="1" applyAlignment="1" applyProtection="1">
      <alignment horizontal="right"/>
      <protection locked="0"/>
    </xf>
    <xf numFmtId="0" fontId="8" fillId="0" borderId="9" xfId="242" applyFont="1" applyBorder="1" applyAlignment="1" applyProtection="1">
      <alignment vertical="center"/>
      <protection locked="0"/>
    </xf>
    <xf numFmtId="0" fontId="2" fillId="0" borderId="37" xfId="242" applyFont="1" applyBorder="1" applyAlignment="1" applyProtection="1">
      <alignment horizontal="center" vertical="center"/>
      <protection locked="0"/>
    </xf>
    <xf numFmtId="0" fontId="8" fillId="0" borderId="16" xfId="242" applyFont="1" applyBorder="1" applyAlignment="1" applyProtection="1">
      <alignment horizontal="center" vertical="center"/>
      <protection locked="0"/>
    </xf>
    <xf numFmtId="0" fontId="8" fillId="0" borderId="13" xfId="242" applyFont="1" applyBorder="1" applyAlignment="1" applyProtection="1">
      <alignment horizontal="center" vertical="center"/>
      <protection locked="0"/>
    </xf>
    <xf numFmtId="4" fontId="8" fillId="0" borderId="13" xfId="242" applyNumberFormat="1" applyFont="1" applyBorder="1" applyAlignment="1" applyProtection="1">
      <alignment vertical="center"/>
      <protection locked="0"/>
    </xf>
    <xf numFmtId="4" fontId="8" fillId="0" borderId="5" xfId="242" applyNumberFormat="1" applyFont="1" applyBorder="1" applyAlignment="1" applyProtection="1">
      <alignment vertical="center"/>
      <protection locked="0"/>
    </xf>
    <xf numFmtId="0" fontId="8" fillId="0" borderId="44" xfId="242" applyFont="1" applyBorder="1" applyAlignment="1" applyProtection="1">
      <alignment vertical="center"/>
      <protection locked="0"/>
    </xf>
    <xf numFmtId="0" fontId="15" fillId="0" borderId="45" xfId="242" applyFont="1" applyBorder="1" applyAlignment="1" applyProtection="1">
      <alignment horizontal="center" vertical="center"/>
      <protection locked="0"/>
    </xf>
    <xf numFmtId="0" fontId="7" fillId="0" borderId="28" xfId="242" applyFont="1" applyBorder="1" applyAlignment="1" applyProtection="1">
      <alignment horizontal="center" vertical="center"/>
      <protection locked="0"/>
    </xf>
    <xf numFmtId="0" fontId="15" fillId="0" borderId="26" xfId="242" applyFont="1" applyBorder="1" applyAlignment="1" applyProtection="1">
      <alignment horizontal="center" vertical="center"/>
      <protection locked="0"/>
    </xf>
    <xf numFmtId="0" fontId="15" fillId="0" borderId="46" xfId="242" applyFont="1" applyBorder="1" applyAlignment="1" applyProtection="1">
      <alignment horizontal="center" vertical="center"/>
      <protection locked="0"/>
    </xf>
    <xf numFmtId="43" fontId="2" fillId="0" borderId="10" xfId="245" applyNumberFormat="1" applyFont="1" applyBorder="1" applyAlignment="1" applyProtection="1">
      <alignment horizontal="center"/>
      <protection locked="0"/>
    </xf>
    <xf numFmtId="43" fontId="8" fillId="0" borderId="14" xfId="245" applyNumberFormat="1" applyFont="1" applyBorder="1" applyAlignment="1" applyProtection="1">
      <alignment horizontal="center"/>
      <protection locked="0"/>
    </xf>
    <xf numFmtId="43" fontId="8" fillId="0" borderId="9" xfId="245" applyNumberFormat="1" applyFont="1" applyBorder="1" applyAlignment="1" applyProtection="1">
      <alignment horizontal="center"/>
      <protection locked="0"/>
    </xf>
    <xf numFmtId="10" fontId="8" fillId="0" borderId="7" xfId="3" applyNumberFormat="1" applyFont="1" applyBorder="1" applyAlignment="1" applyProtection="1">
      <alignment horizontal="center"/>
      <protection locked="0"/>
    </xf>
    <xf numFmtId="0" fontId="2" fillId="0" borderId="35" xfId="242" applyFont="1" applyBorder="1" applyAlignment="1" applyProtection="1">
      <alignment horizontal="center" vertical="center"/>
      <protection locked="0"/>
    </xf>
    <xf numFmtId="43" fontId="2" fillId="0" borderId="14" xfId="245" applyNumberFormat="1" applyFont="1" applyBorder="1" applyAlignment="1" applyProtection="1">
      <alignment horizontal="center"/>
      <protection locked="0"/>
    </xf>
    <xf numFmtId="43" fontId="2" fillId="0" borderId="9" xfId="245" applyNumberFormat="1" applyFont="1" applyBorder="1" applyAlignment="1" applyProtection="1">
      <alignment horizontal="center"/>
      <protection locked="0"/>
    </xf>
    <xf numFmtId="0" fontId="8" fillId="0" borderId="37" xfId="242" applyFont="1" applyBorder="1" applyAlignment="1" applyProtection="1">
      <alignment horizontal="center" vertical="center"/>
      <protection locked="0"/>
    </xf>
    <xf numFmtId="43" fontId="8" fillId="0" borderId="10" xfId="245" applyNumberFormat="1" applyFont="1" applyBorder="1" applyAlignment="1" applyProtection="1">
      <alignment horizontal="center"/>
      <protection locked="0"/>
    </xf>
    <xf numFmtId="0" fontId="8" fillId="0" borderId="12" xfId="242" applyFont="1" applyBorder="1" applyAlignment="1" applyProtection="1">
      <alignment vertical="center"/>
      <protection locked="0"/>
    </xf>
    <xf numFmtId="0" fontId="15" fillId="0" borderId="47" xfId="242" applyFont="1" applyBorder="1" applyAlignment="1" applyProtection="1">
      <alignment horizontal="center" vertical="center"/>
      <protection locked="0"/>
    </xf>
    <xf numFmtId="0" fontId="7" fillId="0" borderId="9" xfId="242" applyFont="1" applyBorder="1" applyAlignment="1" applyProtection="1">
      <alignment horizontal="center" vertical="center"/>
      <protection locked="0"/>
    </xf>
    <xf numFmtId="0" fontId="15" fillId="0" borderId="48" xfId="242" applyFont="1" applyBorder="1" applyAlignment="1" applyProtection="1">
      <alignment horizontal="center" vertical="center"/>
      <protection locked="0"/>
    </xf>
    <xf numFmtId="0" fontId="7" fillId="0" borderId="49" xfId="242" applyFont="1" applyBorder="1" applyAlignment="1" applyProtection="1">
      <alignment horizontal="center" vertical="center"/>
      <protection locked="0"/>
    </xf>
    <xf numFmtId="0" fontId="8" fillId="0" borderId="50" xfId="242" applyFont="1" applyBorder="1" applyAlignment="1" applyProtection="1">
      <alignment horizontal="center" vertical="center"/>
      <protection locked="0"/>
    </xf>
    <xf numFmtId="0" fontId="8" fillId="0" borderId="51" xfId="242" applyFont="1" applyBorder="1" applyAlignment="1" applyProtection="1">
      <alignment horizontal="center" vertical="center"/>
      <protection locked="0"/>
    </xf>
    <xf numFmtId="0" fontId="8" fillId="0" borderId="52" xfId="242" applyFont="1" applyBorder="1" applyAlignment="1" applyProtection="1">
      <alignment horizontal="center" vertical="center"/>
      <protection locked="0"/>
    </xf>
    <xf numFmtId="0" fontId="33" fillId="0" borderId="53" xfId="242" applyFont="1" applyBorder="1" applyAlignment="1" applyProtection="1">
      <alignment horizontal="left" vertical="center"/>
      <protection locked="0"/>
    </xf>
    <xf numFmtId="0" fontId="7" fillId="0" borderId="53" xfId="242" applyFont="1" applyBorder="1" applyAlignment="1" applyProtection="1">
      <alignment horizontal="center" vertical="center"/>
      <protection locked="0"/>
    </xf>
    <xf numFmtId="0" fontId="8" fillId="0" borderId="53" xfId="242" applyFont="1" applyBorder="1" applyAlignment="1" applyProtection="1">
      <alignment horizontal="center" vertical="center"/>
      <protection locked="0"/>
    </xf>
    <xf numFmtId="0" fontId="15" fillId="0" borderId="32" xfId="242" applyFont="1" applyBorder="1" applyAlignment="1" applyProtection="1">
      <alignment horizontal="center" vertical="center"/>
      <protection locked="0"/>
    </xf>
    <xf numFmtId="0" fontId="15" fillId="0" borderId="11" xfId="242" applyFont="1" applyBorder="1" applyAlignment="1" applyProtection="1">
      <alignment horizontal="center" vertical="center"/>
      <protection locked="0"/>
    </xf>
    <xf numFmtId="0" fontId="7" fillId="0" borderId="54" xfId="242" applyFont="1" applyBorder="1" applyAlignment="1" applyProtection="1">
      <alignment horizontal="center" vertical="center"/>
      <protection locked="0"/>
    </xf>
    <xf numFmtId="0" fontId="15" fillId="0" borderId="54" xfId="242" applyFont="1" applyBorder="1" applyAlignment="1" applyProtection="1">
      <alignment horizontal="center" vertical="center"/>
      <protection locked="0"/>
    </xf>
    <xf numFmtId="0" fontId="7" fillId="0" borderId="33" xfId="242" applyFont="1" applyBorder="1" applyAlignment="1" applyProtection="1">
      <alignment horizontal="center" vertical="center"/>
      <protection locked="0"/>
    </xf>
    <xf numFmtId="0" fontId="7" fillId="0" borderId="34" xfId="242" applyFont="1" applyBorder="1" applyAlignment="1" applyProtection="1">
      <alignment horizontal="center" vertical="center"/>
      <protection locked="0"/>
    </xf>
    <xf numFmtId="0" fontId="8" fillId="0" borderId="7" xfId="239" applyFont="1" applyBorder="1" applyAlignment="1" applyProtection="1">
      <alignment horizontal="center" vertical="center"/>
      <protection locked="0"/>
    </xf>
    <xf numFmtId="0" fontId="7" fillId="0" borderId="35" xfId="242" applyFont="1" applyBorder="1" applyAlignment="1" applyProtection="1">
      <alignment horizontal="center" vertical="center"/>
      <protection locked="0"/>
    </xf>
    <xf numFmtId="0" fontId="15" fillId="0" borderId="34" xfId="242" applyFont="1" applyBorder="1" applyAlignment="1" applyProtection="1">
      <alignment horizontal="left" vertical="center"/>
      <protection locked="0"/>
    </xf>
    <xf numFmtId="0" fontId="15" fillId="0" borderId="10" xfId="242" applyFont="1" applyBorder="1" applyAlignment="1" applyProtection="1">
      <alignment horizontal="center" vertical="center"/>
      <protection locked="0"/>
    </xf>
    <xf numFmtId="0" fontId="15" fillId="0" borderId="14" xfId="242" applyFont="1" applyBorder="1" applyAlignment="1" applyProtection="1">
      <alignment horizontal="center" vertical="center"/>
      <protection locked="0"/>
    </xf>
    <xf numFmtId="0" fontId="15" fillId="0" borderId="36" xfId="242" applyFont="1" applyBorder="1" applyAlignment="1" applyProtection="1">
      <alignment horizontal="center" vertical="center"/>
      <protection locked="0"/>
    </xf>
    <xf numFmtId="0" fontId="7" fillId="0" borderId="7" xfId="242" applyFont="1" applyBorder="1" applyAlignment="1" applyProtection="1">
      <alignment horizontal="left" vertical="center"/>
      <protection locked="0"/>
    </xf>
    <xf numFmtId="0" fontId="15" fillId="0" borderId="55" xfId="242" applyFont="1" applyBorder="1" applyAlignment="1" applyProtection="1">
      <alignment horizontal="left" vertical="center"/>
      <protection locked="0"/>
    </xf>
    <xf numFmtId="0" fontId="7" fillId="0" borderId="56" xfId="242" applyFont="1" applyBorder="1" applyAlignment="1" applyProtection="1">
      <alignment horizontal="left" vertical="center"/>
      <protection locked="0"/>
    </xf>
    <xf numFmtId="0" fontId="2" fillId="0" borderId="6" xfId="242" applyFont="1" applyBorder="1" applyAlignment="1" applyProtection="1">
      <alignment horizontal="center" vertical="center"/>
      <protection locked="0"/>
    </xf>
    <xf numFmtId="0" fontId="8" fillId="0" borderId="6" xfId="242" applyFont="1" applyBorder="1" applyAlignment="1" applyProtection="1">
      <alignment horizontal="center" vertical="center"/>
      <protection locked="0"/>
    </xf>
    <xf numFmtId="0" fontId="8" fillId="0" borderId="57" xfId="242" applyFont="1" applyBorder="1" applyAlignment="1" applyProtection="1">
      <alignment vertical="center"/>
      <protection locked="0"/>
    </xf>
    <xf numFmtId="0" fontId="7" fillId="0" borderId="0" xfId="242" applyFont="1" applyAlignment="1" applyProtection="1">
      <alignment horizontal="center" vertical="center"/>
      <protection locked="0"/>
    </xf>
    <xf numFmtId="0" fontId="0" fillId="0" borderId="0" xfId="0" applyAlignment="1">
      <alignment vertical="center"/>
    </xf>
    <xf numFmtId="0" fontId="34" fillId="0" borderId="0" xfId="0" applyFont="1" applyAlignment="1">
      <alignment vertical="center"/>
    </xf>
    <xf numFmtId="0" fontId="35" fillId="0" borderId="53" xfId="0" applyFont="1" applyBorder="1" applyAlignment="1">
      <alignment horizontal="center"/>
    </xf>
    <xf numFmtId="0" fontId="36" fillId="0" borderId="58" xfId="6" applyNumberFormat="1" applyFont="1" applyFill="1" applyBorder="1" applyAlignment="1" applyProtection="1">
      <alignment shrinkToFit="1"/>
      <protection locked="0"/>
    </xf>
    <xf numFmtId="0" fontId="7" fillId="0" borderId="0" xfId="0" applyFont="1" applyAlignment="1">
      <alignment horizontal="right" vertical="center"/>
    </xf>
    <xf numFmtId="0" fontId="37" fillId="0" borderId="0" xfId="0" applyFont="1" applyAlignment="1">
      <alignment vertical="center"/>
    </xf>
    <xf numFmtId="0" fontId="38" fillId="0" borderId="0" xfId="0" applyFont="1" applyAlignment="1">
      <alignment horizontal="center" vertical="center"/>
    </xf>
    <xf numFmtId="0" fontId="38" fillId="0" borderId="0" xfId="0" applyFont="1" applyAlignment="1">
      <alignment vertical="center"/>
    </xf>
    <xf numFmtId="0" fontId="38" fillId="0" borderId="0" xfId="0" applyFont="1" applyAlignment="1">
      <alignment horizontal="right" vertical="center"/>
    </xf>
    <xf numFmtId="0" fontId="0" fillId="0" borderId="0" xfId="0" applyAlignment="1">
      <alignment horizontal="right" vertical="center"/>
    </xf>
    <xf numFmtId="0" fontId="39" fillId="0" borderId="0" xfId="0" applyFont="1" applyAlignment="1">
      <alignment vertical="center"/>
    </xf>
    <xf numFmtId="0" fontId="39" fillId="0" borderId="0" xfId="0" applyFont="1" applyAlignment="1">
      <alignment horizontal="right" vertical="center"/>
    </xf>
    <xf numFmtId="0" fontId="40" fillId="0" borderId="0" xfId="0" applyFont="1" applyAlignment="1">
      <alignment vertical="center"/>
    </xf>
    <xf numFmtId="0" fontId="41" fillId="0" borderId="0" xfId="0" applyFont="1" applyAlignment="1">
      <alignment vertical="center"/>
    </xf>
    <xf numFmtId="0" fontId="42" fillId="0" borderId="0" xfId="0" applyFont="1"/>
    <xf numFmtId="0" fontId="43" fillId="13" borderId="39" xfId="0" applyFont="1" applyFill="1" applyBorder="1" applyAlignment="1">
      <alignment horizontal="center" vertical="center"/>
    </xf>
    <xf numFmtId="0" fontId="43" fillId="13" borderId="40" xfId="0" applyFont="1" applyFill="1" applyBorder="1" applyAlignment="1">
      <alignment horizontal="center" vertical="center"/>
    </xf>
    <xf numFmtId="0" fontId="43" fillId="13" borderId="59" xfId="0" applyFont="1" applyFill="1" applyBorder="1" applyAlignment="1">
      <alignment horizontal="center" vertical="center"/>
    </xf>
    <xf numFmtId="0" fontId="0" fillId="14" borderId="60" xfId="0" applyFill="1" applyBorder="1"/>
    <xf numFmtId="0" fontId="0" fillId="14" borderId="0" xfId="0" applyFill="1"/>
    <xf numFmtId="0" fontId="0" fillId="14" borderId="61" xfId="0" applyFill="1" applyBorder="1"/>
    <xf numFmtId="0" fontId="44" fillId="14" borderId="60" xfId="6" applyFont="1" applyFill="1" applyBorder="1" applyAlignment="1" applyProtection="1"/>
    <xf numFmtId="0" fontId="44" fillId="14" borderId="0" xfId="6" applyFont="1" applyFill="1" applyAlignment="1" applyProtection="1"/>
    <xf numFmtId="0" fontId="42" fillId="14" borderId="0" xfId="0" applyFont="1" applyFill="1"/>
    <xf numFmtId="0" fontId="42" fillId="14" borderId="61" xfId="0" applyFont="1" applyFill="1" applyBorder="1"/>
    <xf numFmtId="0" fontId="45" fillId="14" borderId="60" xfId="6" applyFont="1" applyFill="1" applyBorder="1" applyAlignment="1" applyProtection="1"/>
    <xf numFmtId="0" fontId="45" fillId="14" borderId="0" xfId="6" applyFont="1" applyFill="1" applyAlignment="1" applyProtection="1"/>
    <xf numFmtId="0" fontId="42" fillId="14" borderId="60" xfId="0" applyFont="1" applyFill="1" applyBorder="1"/>
    <xf numFmtId="0" fontId="44" fillId="14" borderId="2" xfId="6" applyFont="1" applyFill="1" applyBorder="1" applyAlignment="1" applyProtection="1"/>
    <xf numFmtId="0" fontId="45" fillId="14" borderId="39" xfId="6" applyFont="1" applyFill="1" applyBorder="1" applyAlignment="1" applyProtection="1"/>
    <xf numFmtId="0" fontId="45" fillId="14" borderId="59" xfId="6" applyFont="1" applyFill="1" applyBorder="1" applyAlignment="1" applyProtection="1"/>
    <xf numFmtId="0" fontId="45" fillId="14" borderId="62" xfId="6" applyFont="1" applyFill="1" applyBorder="1" applyAlignment="1" applyProtection="1"/>
    <xf numFmtId="0" fontId="42" fillId="14" borderId="63" xfId="0" applyFont="1" applyFill="1" applyBorder="1"/>
    <xf numFmtId="0" fontId="42" fillId="14" borderId="3" xfId="0" applyFont="1" applyFill="1" applyBorder="1"/>
    <xf numFmtId="0" fontId="45" fillId="14" borderId="61" xfId="6" applyFont="1" applyFill="1" applyBorder="1" applyAlignment="1" applyProtection="1"/>
    <xf numFmtId="0" fontId="42" fillId="14" borderId="64" xfId="0" applyFont="1" applyFill="1" applyBorder="1"/>
    <xf numFmtId="0" fontId="45" fillId="14" borderId="65" xfId="6" applyFont="1" applyFill="1" applyBorder="1" applyAlignment="1" applyProtection="1"/>
    <xf numFmtId="0" fontId="44" fillId="14" borderId="62" xfId="6" applyFont="1" applyFill="1" applyBorder="1" applyAlignment="1" applyProtection="1"/>
    <xf numFmtId="0" fontId="44" fillId="14" borderId="39" xfId="6" applyFont="1" applyFill="1" applyBorder="1" applyAlignment="1" applyProtection="1"/>
    <xf numFmtId="0" fontId="44" fillId="14" borderId="59" xfId="6" applyFont="1" applyFill="1" applyBorder="1" applyAlignment="1" applyProtection="1"/>
    <xf numFmtId="0" fontId="44" fillId="14" borderId="65" xfId="6" applyFont="1" applyFill="1" applyBorder="1" applyAlignment="1" applyProtection="1"/>
    <xf numFmtId="0" fontId="44" fillId="14" borderId="61" xfId="6" applyFont="1" applyFill="1" applyBorder="1" applyAlignment="1" applyProtection="1"/>
    <xf numFmtId="0" fontId="42" fillId="14" borderId="4" xfId="0" applyFont="1" applyFill="1" applyBorder="1"/>
    <xf numFmtId="0" fontId="45" fillId="14" borderId="2" xfId="6" applyFont="1" applyFill="1" applyBorder="1" applyAlignment="1" applyProtection="1"/>
    <xf numFmtId="0" fontId="44" fillId="14" borderId="63" xfId="6" applyFont="1" applyFill="1" applyBorder="1" applyAlignment="1" applyProtection="1"/>
    <xf numFmtId="0" fontId="44" fillId="14" borderId="66" xfId="6" applyFont="1" applyFill="1" applyBorder="1" applyAlignment="1" applyProtection="1"/>
    <xf numFmtId="0" fontId="45" fillId="14" borderId="66" xfId="6" applyFont="1" applyFill="1" applyBorder="1" applyAlignment="1" applyProtection="1"/>
    <xf numFmtId="0" fontId="44" fillId="14" borderId="40" xfId="6" applyFont="1" applyFill="1" applyBorder="1" applyAlignment="1" applyProtection="1"/>
    <xf numFmtId="0" fontId="42" fillId="14" borderId="67" xfId="0" applyFont="1" applyFill="1" applyBorder="1"/>
    <xf numFmtId="0" fontId="44" fillId="14" borderId="0" xfId="6" applyFont="1" applyFill="1" applyBorder="1" applyAlignment="1" applyProtection="1"/>
    <xf numFmtId="0" fontId="42" fillId="14" borderId="65" xfId="0" applyFont="1" applyFill="1" applyBorder="1"/>
    <xf numFmtId="0" fontId="44" fillId="14" borderId="59" xfId="6" applyFont="1" applyFill="1" applyBorder="1" applyAlignment="1" applyProtection="1" quotePrefix="1"/>
    <xf numFmtId="0" fontId="45" fillId="14" borderId="2" xfId="6" applyFont="1" applyFill="1" applyBorder="1" applyAlignment="1" applyProtection="1" quotePrefix="1"/>
    <xf numFmtId="0" fontId="45" fillId="14" borderId="61" xfId="6" applyFont="1" applyFill="1" applyBorder="1" applyAlignment="1" applyProtection="1" quotePrefix="1"/>
    <xf numFmtId="0" fontId="45" fillId="14" borderId="59" xfId="6" applyFont="1" applyFill="1" applyBorder="1" applyAlignment="1" applyProtection="1" quotePrefix="1"/>
    <xf numFmtId="0" fontId="45" fillId="14" borderId="65" xfId="6" applyFont="1" applyFill="1" applyBorder="1" applyAlignment="1" applyProtection="1" quotePrefix="1"/>
  </cellXfs>
  <cellStyles count="32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4_" xfId="49"/>
    <cellStyle name="??" xfId="50"/>
    <cellStyle name="?? [0]" xfId="51"/>
    <cellStyle name="??_0N-HANDLING " xfId="52"/>
    <cellStyle name="_ET_STYLE_NoName_00_" xfId="53"/>
    <cellStyle name="0%" xfId="54"/>
    <cellStyle name="0.0%" xfId="55"/>
    <cellStyle name="0.00%" xfId="56"/>
    <cellStyle name="00" xfId="57"/>
    <cellStyle name="AA FRAME" xfId="58"/>
    <cellStyle name="AA HEADING" xfId="59"/>
    <cellStyle name="AA INITIALS" xfId="60"/>
    <cellStyle name="AA INPUT" xfId="61"/>
    <cellStyle name="AA LOCK" xfId="62"/>
    <cellStyle name="AA MGR NAME" xfId="63"/>
    <cellStyle name="AA NORMAL" xfId="64"/>
    <cellStyle name="AA NUMBER" xfId="65"/>
    <cellStyle name="AA NUMBER2" xfId="66"/>
    <cellStyle name="AA QUESTION" xfId="67"/>
    <cellStyle name="AA SHADE" xfId="68"/>
    <cellStyle name="args.style" xfId="69"/>
    <cellStyle name="Calc Currency (0)" xfId="70"/>
    <cellStyle name="Calc Currency (2)" xfId="71"/>
    <cellStyle name="Calc Percent (0)" xfId="72"/>
    <cellStyle name="Calc Percent (1)" xfId="73"/>
    <cellStyle name="Calc Percent (2)" xfId="74"/>
    <cellStyle name="Calc Units (0)" xfId="75"/>
    <cellStyle name="Calc Units (1)" xfId="76"/>
    <cellStyle name="Calc Units (2)" xfId="77"/>
    <cellStyle name="category" xfId="78"/>
    <cellStyle name="Col Heads" xfId="79"/>
    <cellStyle name="Column_Title" xfId="80"/>
    <cellStyle name="Comma  - Style1" xfId="81"/>
    <cellStyle name="Comma  - Style2" xfId="82"/>
    <cellStyle name="Comma  - Style3" xfId="83"/>
    <cellStyle name="Comma  - Style4" xfId="84"/>
    <cellStyle name="Comma  - Style5" xfId="85"/>
    <cellStyle name="Comma  - Style6" xfId="86"/>
    <cellStyle name="Comma  - Style7" xfId="87"/>
    <cellStyle name="Comma  - Style8" xfId="88"/>
    <cellStyle name="Comma [0]" xfId="89"/>
    <cellStyle name="Comma [00]" xfId="90"/>
    <cellStyle name="comma zerodec" xfId="91"/>
    <cellStyle name="Comma,0" xfId="92"/>
    <cellStyle name="Comma,1" xfId="93"/>
    <cellStyle name="Comma,2" xfId="94"/>
    <cellStyle name="Comma_ SG&amp;A Bridge " xfId="95"/>
    <cellStyle name="Copied" xfId="96"/>
    <cellStyle name="COST1" xfId="97"/>
    <cellStyle name="Currency [0]" xfId="98"/>
    <cellStyle name="Currency [00]" xfId="99"/>
    <cellStyle name="Currency,0" xfId="100"/>
    <cellStyle name="Currency,2" xfId="101"/>
    <cellStyle name="Currency_ SG&amp;A Bridge " xfId="102"/>
    <cellStyle name="Currency1" xfId="103"/>
    <cellStyle name="Date" xfId="104"/>
    <cellStyle name="Date Short" xfId="105"/>
    <cellStyle name="Date_A4应收账款" xfId="106"/>
    <cellStyle name="Dezimal [0]_results" xfId="107"/>
    <cellStyle name="Dezimal_results" xfId="108"/>
    <cellStyle name="Dollar (zero dec)" xfId="109"/>
    <cellStyle name="Enter Currency (0)" xfId="110"/>
    <cellStyle name="Enter Currency (2)" xfId="111"/>
    <cellStyle name="Enter Units (0)" xfId="112"/>
    <cellStyle name="Enter Units (1)" xfId="113"/>
    <cellStyle name="Enter Units (2)" xfId="114"/>
    <cellStyle name="Entered" xfId="115"/>
    <cellStyle name="entry" xfId="116"/>
    <cellStyle name="entry box" xfId="117"/>
    <cellStyle name="Euro" xfId="118"/>
    <cellStyle name="F2" xfId="119"/>
    <cellStyle name="F3" xfId="120"/>
    <cellStyle name="F4" xfId="121"/>
    <cellStyle name="F5" xfId="122"/>
    <cellStyle name="F6" xfId="123"/>
    <cellStyle name="F7" xfId="124"/>
    <cellStyle name="F8" xfId="125"/>
    <cellStyle name="Fixed" xfId="126"/>
    <cellStyle name="Grey" xfId="127"/>
    <cellStyle name="HEADER" xfId="128"/>
    <cellStyle name="Header1" xfId="129"/>
    <cellStyle name="Header1 2" xfId="130"/>
    <cellStyle name="Header2" xfId="131"/>
    <cellStyle name="Header2 2" xfId="132"/>
    <cellStyle name="Heading1" xfId="133"/>
    <cellStyle name="Heading2" xfId="134"/>
    <cellStyle name="Hyperlink_PERSONAL" xfId="135"/>
    <cellStyle name="Input [yellow]" xfId="136"/>
    <cellStyle name="Input [yellow] 2" xfId="137"/>
    <cellStyle name="Input Cells" xfId="138"/>
    <cellStyle name="Link Currency (0)" xfId="139"/>
    <cellStyle name="Link Currency (2)" xfId="140"/>
    <cellStyle name="Link Units (0)" xfId="141"/>
    <cellStyle name="Link Units (1)" xfId="142"/>
    <cellStyle name="Link Units (2)" xfId="143"/>
    <cellStyle name="Linked Cells" xfId="144"/>
    <cellStyle name="Milliers [0]_!!!GO" xfId="145"/>
    <cellStyle name="Milliers_!!!GO" xfId="146"/>
    <cellStyle name="Model" xfId="147"/>
    <cellStyle name="Monétaire [0]_!!!GO" xfId="148"/>
    <cellStyle name="Monétaire_!!!GO" xfId="149"/>
    <cellStyle name="New Times Roman" xfId="150"/>
    <cellStyle name="Normal - Style1" xfId="151"/>
    <cellStyle name="Normal - Style1 2" xfId="152"/>
    <cellStyle name="Normal_ SG&amp;A Bridge " xfId="153"/>
    <cellStyle name="Normal_0105第二套审计报表定稿" xfId="154"/>
    <cellStyle name="Normal_Sheet1_Valuer report" xfId="155"/>
    <cellStyle name="Normal_廣朹廣電 shenjibaobiao 31.12.2000 (revised on 7.3.02)" xfId="156"/>
    <cellStyle name="Normalny_Arkusz1" xfId="157"/>
    <cellStyle name="Œ…‹æØ‚è [0.00]_Region Orders (2)" xfId="158"/>
    <cellStyle name="Œ…‹æØ‚è_Region Orders (2)" xfId="159"/>
    <cellStyle name="per.style" xfId="160"/>
    <cellStyle name="Percent [0]" xfId="161"/>
    <cellStyle name="Percent [00]" xfId="162"/>
    <cellStyle name="Percent [2]" xfId="163"/>
    <cellStyle name="Percent_!!!GO" xfId="164"/>
    <cellStyle name="Pourcentage_pldt" xfId="165"/>
    <cellStyle name="Prefilled" xfId="166"/>
    <cellStyle name="PrePop Currency (0)" xfId="167"/>
    <cellStyle name="PrePop Currency (2)" xfId="168"/>
    <cellStyle name="PrePop Units (0)" xfId="169"/>
    <cellStyle name="PrePop Units (1)" xfId="170"/>
    <cellStyle name="PrePop Units (2)" xfId="171"/>
    <cellStyle name="price" xfId="172"/>
    <cellStyle name="pricing" xfId="173"/>
    <cellStyle name="PSChar" xfId="174"/>
    <cellStyle name="PSHeading" xfId="175"/>
    <cellStyle name="revised" xfId="176"/>
    <cellStyle name="RevList" xfId="177"/>
    <cellStyle name="row_def_array" xfId="178"/>
    <cellStyle name="section" xfId="179"/>
    <cellStyle name="SOR" xfId="180"/>
    <cellStyle name="Standard_AREAS" xfId="181"/>
    <cellStyle name="subhead" xfId="182"/>
    <cellStyle name="Subtotal" xfId="183"/>
    <cellStyle name="Text Indent A" xfId="184"/>
    <cellStyle name="Text Indent B" xfId="185"/>
    <cellStyle name="Text Indent C" xfId="186"/>
    <cellStyle name="title" xfId="187"/>
    <cellStyle name="Total" xfId="188"/>
    <cellStyle name="Tusental (0)_pldt" xfId="189"/>
    <cellStyle name="Tusental_pldt" xfId="190"/>
    <cellStyle name="Valuta (0)_pldt" xfId="191"/>
    <cellStyle name="Valuta_pldt" xfId="192"/>
    <cellStyle name="パーセント_laroux" xfId="193"/>
    <cellStyle name="_PLDT" xfId="194"/>
    <cellStyle name="_laroux" xfId="195"/>
    <cellStyle name="だ[0]_PLDT" xfId="196"/>
    <cellStyle name="だ_PLDT" xfId="197"/>
    <cellStyle name="だ[0]_Total (2)" xfId="198"/>
    <cellStyle name="だ_laroux" xfId="199"/>
    <cellStyle name="百分比 2" xfId="200"/>
    <cellStyle name="百分比 3" xfId="201"/>
    <cellStyle name="百分比 4" xfId="202"/>
    <cellStyle name="百分比 4 2" xfId="203"/>
    <cellStyle name="百分比 5" xfId="204"/>
    <cellStyle name="捠壿 [0.00]_PRODUCT DETAIL Q1" xfId="205"/>
    <cellStyle name="捠壿_PRODUCT DETAIL Q1" xfId="206"/>
    <cellStyle name="编号" xfId="207"/>
    <cellStyle name="标题1" xfId="208"/>
    <cellStyle name="標準_１１月価格表" xfId="209"/>
    <cellStyle name="部门" xfId="210"/>
    <cellStyle name="差_A8其他应收款08" xfId="211"/>
    <cellStyle name="差_B10A.其他应付款08" xfId="212"/>
    <cellStyle name="差_E04 应收账款" xfId="213"/>
    <cellStyle name="差_E04 应收账款1" xfId="214"/>
    <cellStyle name="差_E08 其他应收款" xfId="215"/>
    <cellStyle name="差_E08 其他应收款09" xfId="216"/>
    <cellStyle name="差_ZA0货币资金审定表 " xfId="217"/>
    <cellStyle name="差_国创富盛2010年2月财务报告" xfId="218"/>
    <cellStyle name="差_其他应收款2008." xfId="219"/>
    <cellStyle name="差_其他应收款ZH" xfId="220"/>
    <cellStyle name="差_其他应收账款" xfId="221"/>
    <cellStyle name="差_应收账款" xfId="222"/>
    <cellStyle name="差_应收账款2008" xfId="223"/>
    <cellStyle name="差_应收账款ZD" xfId="224"/>
    <cellStyle name="差_张其他应收款" xfId="225"/>
    <cellStyle name="常规 2" xfId="226"/>
    <cellStyle name="常规 2 2" xfId="227"/>
    <cellStyle name="常规 2_A8其他应收款08" xfId="228"/>
    <cellStyle name="常规 3" xfId="229"/>
    <cellStyle name="常规 3 2" xfId="230"/>
    <cellStyle name="常规 3_A8其他应收款08" xfId="231"/>
    <cellStyle name="常规 4" xfId="232"/>
    <cellStyle name="常规 5" xfId="233"/>
    <cellStyle name="常规 5 2" xfId="234"/>
    <cellStyle name="常规 5_国创富盛2010年2月财务报告" xfId="235"/>
    <cellStyle name="常规 6" xfId="236"/>
    <cellStyle name="常规 7" xfId="237"/>
    <cellStyle name="常规 8" xfId="238"/>
    <cellStyle name="常规_Book1" xfId="239"/>
    <cellStyle name="常规_Sheet1" xfId="240"/>
    <cellStyle name="常规_存货" xfId="241"/>
    <cellStyle name="常规_基本情况" xfId="242"/>
    <cellStyle name="常规_评估空白套表1" xfId="243"/>
    <cellStyle name="常规_评估明细表（申报）" xfId="244"/>
    <cellStyle name="常规_往来核对附表" xfId="245"/>
    <cellStyle name="常规_中航油评估明细表" xfId="246"/>
    <cellStyle name="超链接 2" xfId="247"/>
    <cellStyle name="超链接 3" xfId="248"/>
    <cellStyle name="超链接 4" xfId="249"/>
    <cellStyle name="好_A8其他应收款08" xfId="250"/>
    <cellStyle name="好_B10A.其他应付款08" xfId="251"/>
    <cellStyle name="好_E04 应收账款" xfId="252"/>
    <cellStyle name="好_E04 应收账款1" xfId="253"/>
    <cellStyle name="好_E08 其他应收款" xfId="254"/>
    <cellStyle name="好_E08 其他应收款09" xfId="255"/>
    <cellStyle name="好_ZA0货币资金审定表 " xfId="256"/>
    <cellStyle name="好_底稿设置宏" xfId="257"/>
    <cellStyle name="好_国创富盛2010年2月财务报告" xfId="258"/>
    <cellStyle name="好_其他应收款2008." xfId="259"/>
    <cellStyle name="好_其他应收款ZH" xfId="260"/>
    <cellStyle name="好_其他应收账款" xfId="261"/>
    <cellStyle name="好_无形资产" xfId="262"/>
    <cellStyle name="好_应收账款" xfId="263"/>
    <cellStyle name="好_应收账款2008" xfId="264"/>
    <cellStyle name="好_应收账款ZD" xfId="265"/>
    <cellStyle name="好_张其他应收款" xfId="266"/>
    <cellStyle name="好_资产负债标准底稿" xfId="267"/>
    <cellStyle name="好_资产负债类底稿模版" xfId="268"/>
    <cellStyle name="桁区切り [0.00]_１１月価格表" xfId="269"/>
    <cellStyle name="桁区切り_１１月価格表" xfId="270"/>
    <cellStyle name="貨幣 [0]_SGV" xfId="271"/>
    <cellStyle name="貨幣_SGV" xfId="272"/>
    <cellStyle name="借出原因" xfId="273"/>
    <cellStyle name="霓付 [0]_1202" xfId="274"/>
    <cellStyle name="霓付_1202" xfId="275"/>
    <cellStyle name="妞" xfId="276"/>
    <cellStyle name="欧" xfId="277"/>
    <cellStyle name="烹拳 [0]_1202" xfId="278"/>
    <cellStyle name="烹拳_1202" xfId="279"/>
    <cellStyle name="砯刽 [0]_PLDT" xfId="280"/>
    <cellStyle name="砯刽_PLDT" xfId="281"/>
    <cellStyle name="普通_ 白土" xfId="282"/>
    <cellStyle name="普通_附19_minxi98114" xfId="283"/>
    <cellStyle name="千分位[0]_ 白土" xfId="284"/>
    <cellStyle name="千分位_ 白土" xfId="285"/>
    <cellStyle name="千位[0]_ 应交税金审定表" xfId="286"/>
    <cellStyle name="千位_ 应交税金审定表" xfId="287"/>
    <cellStyle name="千位分隔 2" xfId="288"/>
    <cellStyle name="千位分隔 2 2" xfId="289"/>
    <cellStyle name="千位分隔 3" xfId="290"/>
    <cellStyle name="千位分隔 3 2" xfId="291"/>
    <cellStyle name="千位分隔 4" xfId="292"/>
    <cellStyle name="千位分隔 4 2" xfId="293"/>
    <cellStyle name="千位分隔 5" xfId="294"/>
    <cellStyle name="千位分隔 5 2" xfId="295"/>
    <cellStyle name="千位分隔 6" xfId="296"/>
    <cellStyle name="千位分隔 6 2" xfId="297"/>
    <cellStyle name="千位分隔 7" xfId="298"/>
    <cellStyle name="千位分隔[0] 2" xfId="299"/>
    <cellStyle name="千位分隔[0] 2 2" xfId="300"/>
    <cellStyle name="千位分隔[0] 3" xfId="301"/>
    <cellStyle name="钎霖_(沥焊何巩)岿喊牢盔拌裙" xfId="302"/>
    <cellStyle name="日期" xfId="303"/>
    <cellStyle name="商品名称" xfId="304"/>
    <cellStyle name="数量" xfId="305"/>
    <cellStyle name="通貨 [0.00]_１１月価格表" xfId="306"/>
    <cellStyle name="通貨_１１月価格表" xfId="307"/>
    <cellStyle name="样式 1" xfId="308"/>
    <cellStyle name="一般_SGV" xfId="309"/>
    <cellStyle name="昗弨_BOOKSHIP" xfId="310"/>
    <cellStyle name="寘嬫愗傝 [0.00]_PRODUCT DETAIL Q1" xfId="311"/>
    <cellStyle name="寘嬫愗傝_PRODUCT DETAIL Q1" xfId="312"/>
    <cellStyle name="资产" xfId="313"/>
    <cellStyle name="콤마 [0]_BOILER-CO1" xfId="314"/>
    <cellStyle name="콤마_BOILER-CO1" xfId="315"/>
    <cellStyle name="통화 [0]_BOILER-CO1" xfId="316"/>
    <cellStyle name="통화_BOILER-CO1" xfId="317"/>
    <cellStyle name="표준_0N-HANDLING " xfId="318"/>
    <cellStyle name="표준_kc-elec system check list" xfId="319"/>
  </cellStyles>
  <tableStyles count="0" defaultTableStyle="TableStyleMedium9" defaultPivotStyle="PivotStyleLight16"/>
  <colors>
    <mruColors>
      <color rgb="0023FD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5" Type="http://schemas.openxmlformats.org/officeDocument/2006/relationships/styles" Target="styles.xml"/><Relationship Id="rId114" Type="http://schemas.openxmlformats.org/officeDocument/2006/relationships/sharedStrings" Target="sharedStrings.xml"/><Relationship Id="rId113" Type="http://schemas.openxmlformats.org/officeDocument/2006/relationships/theme" Target="theme/theme1.xml"/><Relationship Id="rId112" Type="http://schemas.openxmlformats.org/officeDocument/2006/relationships/customXml" Target="../customXml/item1.xml"/><Relationship Id="rId111" Type="http://schemas.openxmlformats.org/officeDocument/2006/relationships/worksheet" Target="worksheets/sheet111.xml"/><Relationship Id="rId110" Type="http://schemas.openxmlformats.org/officeDocument/2006/relationships/worksheet" Target="worksheets/sheet110.xml"/><Relationship Id="rId11" Type="http://schemas.openxmlformats.org/officeDocument/2006/relationships/worksheet" Target="worksheets/sheet11.xml"/><Relationship Id="rId109" Type="http://schemas.openxmlformats.org/officeDocument/2006/relationships/worksheet" Target="worksheets/sheet109.xml"/><Relationship Id="rId108" Type="http://schemas.openxmlformats.org/officeDocument/2006/relationships/worksheet" Target="worksheets/sheet108.xml"/><Relationship Id="rId107" Type="http://schemas.openxmlformats.org/officeDocument/2006/relationships/worksheet" Target="worksheets/sheet107.xml"/><Relationship Id="rId106" Type="http://schemas.openxmlformats.org/officeDocument/2006/relationships/worksheet" Target="worksheets/sheet106.xml"/><Relationship Id="rId105" Type="http://schemas.openxmlformats.org/officeDocument/2006/relationships/worksheet" Target="worksheets/sheet105.xml"/><Relationship Id="rId104" Type="http://schemas.openxmlformats.org/officeDocument/2006/relationships/worksheet" Target="worksheets/sheet104.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43</xdr:row>
      <xdr:rowOff>0</xdr:rowOff>
    </xdr:from>
    <xdr:to>
      <xdr:col>3</xdr:col>
      <xdr:colOff>76200</xdr:colOff>
      <xdr:row>44</xdr:row>
      <xdr:rowOff>12700</xdr:rowOff>
    </xdr:to>
    <xdr:sp>
      <xdr:nvSpPr>
        <xdr:cNvPr id="62572" name="Text Box 1"/>
        <xdr:cNvSpPr txBox="1">
          <a:spLocks noChangeArrowheads="1"/>
        </xdr:cNvSpPr>
      </xdr:nvSpPr>
      <xdr:spPr>
        <a:xfrm>
          <a:off x="3263900" y="9829800"/>
          <a:ext cx="76200" cy="24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01.xml.rels><?xml version="1.0" encoding="UTF-8" standalone="yes"?>
<Relationships xmlns="http://schemas.openxmlformats.org/package/2006/relationships"><Relationship Id="rId2" Type="http://schemas.openxmlformats.org/officeDocument/2006/relationships/vmlDrawing" Target="../drawings/vmlDrawing53.vml"/><Relationship Id="rId1" Type="http://schemas.openxmlformats.org/officeDocument/2006/relationships/comments" Target="../comments53.xml"/></Relationships>
</file>

<file path=xl/worksheets/_rels/sheet105.xml.rels><?xml version="1.0" encoding="UTF-8" standalone="yes"?>
<Relationships xmlns="http://schemas.openxmlformats.org/package/2006/relationships"><Relationship Id="rId2" Type="http://schemas.openxmlformats.org/officeDocument/2006/relationships/vmlDrawing" Target="../drawings/vmlDrawing54.vml"/><Relationship Id="rId1" Type="http://schemas.openxmlformats.org/officeDocument/2006/relationships/comments" Target="../comments54.xml"/></Relationships>
</file>

<file path=xl/worksheets/_rels/sheet106.xml.rels><?xml version="1.0" encoding="UTF-8" standalone="yes"?>
<Relationships xmlns="http://schemas.openxmlformats.org/package/2006/relationships"><Relationship Id="rId2" Type="http://schemas.openxmlformats.org/officeDocument/2006/relationships/vmlDrawing" Target="../drawings/vmlDrawing55.vml"/><Relationship Id="rId1" Type="http://schemas.openxmlformats.org/officeDocument/2006/relationships/comments" Target="../comments55.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4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8.xml"/></Relationships>
</file>

<file path=xl/worksheets/_rels/sheet51.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9.xml"/></Relationships>
</file>

<file path=xl/worksheets/_rels/sheet53.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20.xml"/></Relationships>
</file>

<file path=xl/worksheets/_rels/sheet54.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21.xml"/></Relationships>
</file>

<file path=xl/worksheets/_rels/sheet55.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22.xml"/></Relationships>
</file>

<file path=xl/worksheets/_rels/sheet56.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23.xml"/></Relationships>
</file>

<file path=xl/worksheets/_rels/sheet57.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24.xml"/></Relationships>
</file>

<file path=xl/worksheets/_rels/sheet58.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5.xml"/></Relationships>
</file>

<file path=xl/worksheets/_rels/sheet5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6.xml"/></Relationships>
</file>

<file path=xl/worksheets/_rels/sheet60.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7.xml"/></Relationships>
</file>

<file path=xl/worksheets/_rels/sheet62.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8.xml"/></Relationships>
</file>

<file path=xl/worksheets/_rels/sheet64.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9.xml"/></Relationships>
</file>

<file path=xl/worksheets/_rels/sheet65.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comments" Target="../comments30.xml"/></Relationships>
</file>

<file path=xl/worksheets/_rels/sheet66.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comments" Target="../comments31.xml"/></Relationships>
</file>

<file path=xl/worksheets/_rels/sheet67.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comments" Target="../comments32.xml"/></Relationships>
</file>

<file path=xl/worksheets/_rels/sheet72.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comments" Target="../comments33.xml"/></Relationships>
</file>

<file path=xl/worksheets/_rels/sheet74.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comments" Target="../comments34.xml"/></Relationships>
</file>

<file path=xl/worksheets/_rels/sheet76.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comments" Target="../comments35.xml"/></Relationships>
</file>

<file path=xl/worksheets/_rels/sheet77.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comments" Target="../comments36.xml"/></Relationships>
</file>

<file path=xl/worksheets/_rels/sheet82.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comments" Target="../comments37.xml"/></Relationships>
</file>

<file path=xl/worksheets/_rels/sheet84.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comments" Target="../comments38.xml"/></Relationships>
</file>

<file path=xl/worksheets/_rels/sheet85.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comments" Target="../comments39.xml"/></Relationships>
</file>

<file path=xl/worksheets/_rels/sheet86.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comments" Target="../comments40.xml"/></Relationships>
</file>

<file path=xl/worksheets/_rels/sheet87.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comments" Target="../comments41.xml"/></Relationships>
</file>

<file path=xl/worksheets/_rels/sheet88.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comments" Target="../comments42.xml"/></Relationships>
</file>

<file path=xl/worksheets/_rels/sheet89.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comments" Target="../comments43.xml"/></Relationships>
</file>

<file path=xl/worksheets/_rels/sheet90.xml.rels><?xml version="1.0" encoding="UTF-8" standalone="yes"?>
<Relationships xmlns="http://schemas.openxmlformats.org/package/2006/relationships"><Relationship Id="rId2" Type="http://schemas.openxmlformats.org/officeDocument/2006/relationships/vmlDrawing" Target="../drawings/vmlDrawing44.vml"/><Relationship Id="rId1" Type="http://schemas.openxmlformats.org/officeDocument/2006/relationships/comments" Target="../comments44.xml"/></Relationships>
</file>

<file path=xl/worksheets/_rels/sheet91.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comments" Target="../comments45.xml"/></Relationships>
</file>

<file path=xl/worksheets/_rels/sheet92.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comments" Target="../comments46.xml"/></Relationships>
</file>

<file path=xl/worksheets/_rels/sheet94.xml.rels><?xml version="1.0" encoding="UTF-8" standalone="yes"?>
<Relationships xmlns="http://schemas.openxmlformats.org/package/2006/relationships"><Relationship Id="rId2" Type="http://schemas.openxmlformats.org/officeDocument/2006/relationships/vmlDrawing" Target="../drawings/vmlDrawing47.vml"/><Relationship Id="rId1" Type="http://schemas.openxmlformats.org/officeDocument/2006/relationships/comments" Target="../comments47.xml"/></Relationships>
</file>

<file path=xl/worksheets/_rels/sheet95.xml.rels><?xml version="1.0" encoding="UTF-8" standalone="yes"?>
<Relationships xmlns="http://schemas.openxmlformats.org/package/2006/relationships"><Relationship Id="rId2" Type="http://schemas.openxmlformats.org/officeDocument/2006/relationships/vmlDrawing" Target="../drawings/vmlDrawing48.vml"/><Relationship Id="rId1" Type="http://schemas.openxmlformats.org/officeDocument/2006/relationships/comments" Target="../comments48.xml"/></Relationships>
</file>

<file path=xl/worksheets/_rels/sheet96.xml.rels><?xml version="1.0" encoding="UTF-8" standalone="yes"?>
<Relationships xmlns="http://schemas.openxmlformats.org/package/2006/relationships"><Relationship Id="rId2" Type="http://schemas.openxmlformats.org/officeDocument/2006/relationships/vmlDrawing" Target="../drawings/vmlDrawing49.vml"/><Relationship Id="rId1" Type="http://schemas.openxmlformats.org/officeDocument/2006/relationships/comments" Target="../comments49.xml"/></Relationships>
</file>

<file path=xl/worksheets/_rels/sheet97.xml.rels><?xml version="1.0" encoding="UTF-8" standalone="yes"?>
<Relationships xmlns="http://schemas.openxmlformats.org/package/2006/relationships"><Relationship Id="rId2" Type="http://schemas.openxmlformats.org/officeDocument/2006/relationships/vmlDrawing" Target="../drawings/vmlDrawing50.vml"/><Relationship Id="rId1" Type="http://schemas.openxmlformats.org/officeDocument/2006/relationships/comments" Target="../comments50.xml"/></Relationships>
</file>

<file path=xl/worksheets/_rels/sheet98.xml.rels><?xml version="1.0" encoding="UTF-8" standalone="yes"?>
<Relationships xmlns="http://schemas.openxmlformats.org/package/2006/relationships"><Relationship Id="rId2" Type="http://schemas.openxmlformats.org/officeDocument/2006/relationships/vmlDrawing" Target="../drawings/vmlDrawing51.vml"/><Relationship Id="rId1" Type="http://schemas.openxmlformats.org/officeDocument/2006/relationships/comments" Target="../comments51.xml"/></Relationships>
</file>

<file path=xl/worksheets/_rels/sheet99.xml.rels><?xml version="1.0" encoding="UTF-8" standalone="yes"?>
<Relationships xmlns="http://schemas.openxmlformats.org/package/2006/relationships"><Relationship Id="rId2" Type="http://schemas.openxmlformats.org/officeDocument/2006/relationships/vmlDrawing" Target="../drawings/vmlDrawing52.vml"/><Relationship Id="rId1" Type="http://schemas.openxmlformats.org/officeDocument/2006/relationships/comments" Target="../comments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
  <sheetViews>
    <sheetView showGridLines="0" showRowColHeaders="0" showZeros="0" showOutlineSymbols="0" zoomScaleSheetLayoutView="4" topLeftCell="B20052" workbookViewId="0">
      <selection activeCell="A1" sqref="A1"/>
    </sheetView>
  </sheetViews>
  <sheetFormatPr defaultColWidth="9" defaultRowHeight="15.5"/>
  <sheetData/>
  <pageMargins left="0.75" right="0.75" top="1" bottom="1" header="0.5" footer="0.5"/>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theme="9" tint="0.399945066682943"/>
  </sheetPr>
  <dimension ref="A1:G30"/>
  <sheetViews>
    <sheetView zoomScale="90" zoomScaleNormal="90" zoomScaleSheetLayoutView="80" workbookViewId="0">
      <pane xSplit="7" ySplit="6" topLeftCell="H13" activePane="bottomRight" state="frozen"/>
      <selection/>
      <selection pane="topRight"/>
      <selection pane="bottomLeft"/>
      <selection pane="bottomRight" activeCell="D21" sqref="D21"/>
    </sheetView>
  </sheetViews>
  <sheetFormatPr defaultColWidth="9" defaultRowHeight="15.75" customHeight="1" outlineLevelCol="6"/>
  <cols>
    <col min="1" max="1" width="8.58333333333333" style="15" customWidth="1"/>
    <col min="2" max="2" width="34.25" style="15" customWidth="1"/>
    <col min="3" max="3" width="20.5833333333333" style="15" hidden="1" customWidth="1" outlineLevel="1"/>
    <col min="4" max="4" width="20.5833333333333" style="15" customWidth="1" collapsed="1"/>
    <col min="5" max="7" width="20.5833333333333" style="15" customWidth="1"/>
    <col min="8" max="16384" width="9" style="15"/>
  </cols>
  <sheetData>
    <row r="1" s="11" customFormat="1" ht="10.5" spans="1:7">
      <c r="A1" s="17" t="s">
        <v>361</v>
      </c>
      <c r="B1" s="16" t="s">
        <v>402</v>
      </c>
      <c r="C1" s="18"/>
      <c r="D1" s="18"/>
      <c r="E1" s="18"/>
      <c r="F1" s="18"/>
      <c r="G1" s="18"/>
    </row>
    <row r="2" s="12" customFormat="1" ht="30" customHeight="1" spans="1:7">
      <c r="A2" s="19" t="s">
        <v>403</v>
      </c>
      <c r="B2" s="19"/>
      <c r="C2" s="19"/>
      <c r="D2" s="19"/>
      <c r="E2" s="19"/>
      <c r="F2" s="19"/>
      <c r="G2" s="19"/>
    </row>
    <row r="3" ht="15" customHeight="1" spans="1:7">
      <c r="A3" s="20" t="e">
        <f>CONCATENATE(#REF!,#REF!,#REF!,#REF!,#REF!,#REF!,#REF!)</f>
        <v>#REF!</v>
      </c>
      <c r="B3" s="20"/>
      <c r="C3" s="20"/>
      <c r="D3" s="20"/>
      <c r="E3" s="20"/>
      <c r="F3" s="20"/>
      <c r="G3" s="20"/>
    </row>
    <row r="4" ht="15" customHeight="1" spans="1:7">
      <c r="A4" s="20"/>
      <c r="B4" s="20"/>
      <c r="C4" s="20"/>
      <c r="D4" s="20"/>
      <c r="E4" s="20"/>
      <c r="F4" s="20"/>
      <c r="G4" s="46" t="s">
        <v>404</v>
      </c>
    </row>
    <row r="5" ht="15" customHeight="1" spans="1:7">
      <c r="A5" s="288" t="e">
        <f>#REF!&amp;#REF!</f>
        <v>#REF!</v>
      </c>
      <c r="G5" s="289" t="s">
        <v>133</v>
      </c>
    </row>
    <row r="6" s="21" customFormat="1" ht="15" customHeight="1" spans="1:7">
      <c r="A6" s="290" t="s">
        <v>365</v>
      </c>
      <c r="B6" s="290" t="s">
        <v>366</v>
      </c>
      <c r="C6" s="291" t="s">
        <v>367</v>
      </c>
      <c r="D6" s="292" t="s">
        <v>368</v>
      </c>
      <c r="E6" s="290" t="s">
        <v>369</v>
      </c>
      <c r="F6" s="290" t="s">
        <v>370</v>
      </c>
      <c r="G6" s="290" t="s">
        <v>371</v>
      </c>
    </row>
    <row r="7" ht="15" customHeight="1" spans="1:7">
      <c r="A7" s="67" t="s">
        <v>405</v>
      </c>
      <c r="B7" s="80" t="s">
        <v>406</v>
      </c>
      <c r="C7" s="30">
        <f>现金!F31</f>
        <v>0</v>
      </c>
      <c r="D7" s="34">
        <f>现金!G31</f>
        <v>0</v>
      </c>
      <c r="E7" s="31">
        <f>现金!H31</f>
        <v>0</v>
      </c>
      <c r="F7" s="68" t="str">
        <f>IF(OR(AND(D7=0,E7=0),E7=0),"",E7-D7)</f>
        <v/>
      </c>
      <c r="G7" s="68" t="str">
        <f>IF(ISERROR(F7/D7),"",F7/ABS(D7)*100)</f>
        <v/>
      </c>
    </row>
    <row r="8" ht="15" customHeight="1" spans="1:7">
      <c r="A8" s="293" t="s">
        <v>407</v>
      </c>
      <c r="B8" s="80" t="s">
        <v>408</v>
      </c>
      <c r="C8" s="30">
        <f>银行存款!G31</f>
        <v>0</v>
      </c>
      <c r="D8" s="34">
        <f>银行存款!H31</f>
        <v>0</v>
      </c>
      <c r="E8" s="31">
        <f>银行存款!I31</f>
        <v>0</v>
      </c>
      <c r="F8" s="31" t="str">
        <f t="shared" ref="F8:F28" si="0">IF(OR(AND(D8=0,E8=0),E8=0),"",E8-D8)</f>
        <v/>
      </c>
      <c r="G8" s="31" t="str">
        <f t="shared" ref="G8:G28" si="1">IF(ISERROR(F8/D8),"",F8/ABS(D8)*100)</f>
        <v/>
      </c>
    </row>
    <row r="9" ht="15" customHeight="1" spans="1:7">
      <c r="A9" s="293" t="s">
        <v>409</v>
      </c>
      <c r="B9" s="80" t="s">
        <v>410</v>
      </c>
      <c r="C9" s="30">
        <f>其他货币资金!G31</f>
        <v>0</v>
      </c>
      <c r="D9" s="34">
        <f>其他货币资金!H31</f>
        <v>0</v>
      </c>
      <c r="E9" s="31">
        <f>其他货币资金!I31</f>
        <v>0</v>
      </c>
      <c r="F9" s="31" t="str">
        <f t="shared" si="0"/>
        <v/>
      </c>
      <c r="G9" s="31" t="str">
        <f t="shared" si="1"/>
        <v/>
      </c>
    </row>
    <row r="10" ht="15" customHeight="1" spans="1:7">
      <c r="A10" s="293"/>
      <c r="B10" s="294"/>
      <c r="C10" s="30"/>
      <c r="D10" s="34"/>
      <c r="E10" s="31"/>
      <c r="F10" s="31" t="str">
        <f t="shared" si="0"/>
        <v/>
      </c>
      <c r="G10" s="31" t="str">
        <f t="shared" si="1"/>
        <v/>
      </c>
    </row>
    <row r="11" ht="15" customHeight="1" spans="1:7">
      <c r="A11" s="293"/>
      <c r="B11" s="294"/>
      <c r="C11" s="30"/>
      <c r="D11" s="260"/>
      <c r="E11" s="31"/>
      <c r="F11" s="34" t="str">
        <f t="shared" si="0"/>
        <v/>
      </c>
      <c r="G11" s="31" t="str">
        <f t="shared" si="1"/>
        <v/>
      </c>
    </row>
    <row r="12" ht="15" customHeight="1" spans="1:7">
      <c r="A12" s="293"/>
      <c r="B12" s="294"/>
      <c r="C12" s="30"/>
      <c r="D12" s="34"/>
      <c r="E12" s="31"/>
      <c r="F12" s="31" t="str">
        <f t="shared" si="0"/>
        <v/>
      </c>
      <c r="G12" s="31" t="str">
        <f t="shared" si="1"/>
        <v/>
      </c>
    </row>
    <row r="13" ht="15" customHeight="1" spans="1:7">
      <c r="A13" s="293"/>
      <c r="B13" s="294"/>
      <c r="C13" s="30"/>
      <c r="D13" s="34"/>
      <c r="E13" s="31"/>
      <c r="F13" s="31" t="str">
        <f t="shared" si="0"/>
        <v/>
      </c>
      <c r="G13" s="31" t="str">
        <f t="shared" si="1"/>
        <v/>
      </c>
    </row>
    <row r="14" ht="15" customHeight="1" spans="1:7">
      <c r="A14" s="293"/>
      <c r="B14" s="294"/>
      <c r="C14" s="30"/>
      <c r="D14" s="34"/>
      <c r="E14" s="31"/>
      <c r="F14" s="31" t="str">
        <f t="shared" si="0"/>
        <v/>
      </c>
      <c r="G14" s="31" t="str">
        <f t="shared" si="1"/>
        <v/>
      </c>
    </row>
    <row r="15" ht="15" customHeight="1" spans="1:7">
      <c r="A15" s="293"/>
      <c r="B15" s="294"/>
      <c r="C15" s="30"/>
      <c r="D15" s="34"/>
      <c r="E15" s="31"/>
      <c r="F15" s="31" t="str">
        <f t="shared" si="0"/>
        <v/>
      </c>
      <c r="G15" s="31" t="str">
        <f t="shared" si="1"/>
        <v/>
      </c>
    </row>
    <row r="16" ht="15" customHeight="1" spans="1:7">
      <c r="A16" s="293"/>
      <c r="B16" s="294"/>
      <c r="C16" s="30"/>
      <c r="D16" s="34"/>
      <c r="E16" s="31"/>
      <c r="F16" s="31" t="str">
        <f t="shared" si="0"/>
        <v/>
      </c>
      <c r="G16" s="31" t="str">
        <f t="shared" si="1"/>
        <v/>
      </c>
    </row>
    <row r="17" ht="15" customHeight="1" spans="1:7">
      <c r="A17" s="293"/>
      <c r="B17" s="294"/>
      <c r="C17" s="30"/>
      <c r="D17" s="34"/>
      <c r="E17" s="31"/>
      <c r="F17" s="31" t="str">
        <f t="shared" si="0"/>
        <v/>
      </c>
      <c r="G17" s="31" t="str">
        <f t="shared" si="1"/>
        <v/>
      </c>
    </row>
    <row r="18" ht="15" customHeight="1" spans="1:7">
      <c r="A18" s="67"/>
      <c r="B18" s="295"/>
      <c r="C18" s="30"/>
      <c r="D18" s="34"/>
      <c r="E18" s="31"/>
      <c r="F18" s="31" t="str">
        <f t="shared" si="0"/>
        <v/>
      </c>
      <c r="G18" s="31" t="str">
        <f t="shared" si="1"/>
        <v/>
      </c>
    </row>
    <row r="19" ht="15" customHeight="1" spans="1:7">
      <c r="A19" s="67"/>
      <c r="B19" s="295"/>
      <c r="C19" s="30"/>
      <c r="D19" s="34"/>
      <c r="E19" s="31"/>
      <c r="F19" s="31" t="str">
        <f t="shared" si="0"/>
        <v/>
      </c>
      <c r="G19" s="31" t="str">
        <f t="shared" si="1"/>
        <v/>
      </c>
    </row>
    <row r="20" ht="15" customHeight="1" spans="1:7">
      <c r="A20" s="67"/>
      <c r="B20" s="295"/>
      <c r="C20" s="30"/>
      <c r="D20" s="34"/>
      <c r="E20" s="31"/>
      <c r="F20" s="31" t="str">
        <f t="shared" si="0"/>
        <v/>
      </c>
      <c r="G20" s="31" t="str">
        <f t="shared" si="1"/>
        <v/>
      </c>
    </row>
    <row r="21" ht="15" customHeight="1" spans="1:7">
      <c r="A21" s="67"/>
      <c r="B21" s="295"/>
      <c r="C21" s="30"/>
      <c r="D21" s="34"/>
      <c r="E21" s="31"/>
      <c r="F21" s="31" t="str">
        <f t="shared" si="0"/>
        <v/>
      </c>
      <c r="G21" s="31" t="str">
        <f t="shared" si="1"/>
        <v/>
      </c>
    </row>
    <row r="22" ht="15" customHeight="1" spans="1:7">
      <c r="A22" s="67"/>
      <c r="B22" s="295"/>
      <c r="C22" s="30"/>
      <c r="D22" s="34"/>
      <c r="E22" s="31"/>
      <c r="F22" s="31" t="str">
        <f t="shared" si="0"/>
        <v/>
      </c>
      <c r="G22" s="31" t="str">
        <f t="shared" si="1"/>
        <v/>
      </c>
    </row>
    <row r="23" ht="15" customHeight="1" spans="1:7">
      <c r="A23" s="67"/>
      <c r="B23" s="295"/>
      <c r="C23" s="30"/>
      <c r="D23" s="34"/>
      <c r="E23" s="31"/>
      <c r="F23" s="31" t="str">
        <f t="shared" si="0"/>
        <v/>
      </c>
      <c r="G23" s="31" t="str">
        <f t="shared" si="1"/>
        <v/>
      </c>
    </row>
    <row r="24" ht="15" customHeight="1" spans="1:7">
      <c r="A24" s="67"/>
      <c r="B24" s="295"/>
      <c r="C24" s="30"/>
      <c r="D24" s="34"/>
      <c r="E24" s="31"/>
      <c r="F24" s="31" t="str">
        <f t="shared" si="0"/>
        <v/>
      </c>
      <c r="G24" s="31" t="str">
        <f t="shared" si="1"/>
        <v/>
      </c>
    </row>
    <row r="25" ht="15" customHeight="1" spans="1:7">
      <c r="A25" s="67"/>
      <c r="B25" s="295"/>
      <c r="C25" s="30"/>
      <c r="D25" s="34"/>
      <c r="E25" s="31"/>
      <c r="F25" s="31" t="str">
        <f t="shared" si="0"/>
        <v/>
      </c>
      <c r="G25" s="31" t="str">
        <f t="shared" si="1"/>
        <v/>
      </c>
    </row>
    <row r="26" ht="15" customHeight="1" spans="1:7">
      <c r="A26" s="67"/>
      <c r="B26" s="295"/>
      <c r="C26" s="30"/>
      <c r="D26" s="34"/>
      <c r="E26" s="31"/>
      <c r="F26" s="31" t="str">
        <f t="shared" si="0"/>
        <v/>
      </c>
      <c r="G26" s="31" t="str">
        <f t="shared" si="1"/>
        <v/>
      </c>
    </row>
    <row r="27" ht="15" customHeight="1" spans="1:7">
      <c r="A27" s="33"/>
      <c r="B27" s="295"/>
      <c r="C27" s="30"/>
      <c r="D27" s="34"/>
      <c r="E27" s="31"/>
      <c r="F27" s="31" t="str">
        <f t="shared" si="0"/>
        <v/>
      </c>
      <c r="G27" s="31" t="str">
        <f t="shared" si="1"/>
        <v/>
      </c>
    </row>
    <row r="28" ht="15" customHeight="1" spans="1:7">
      <c r="A28" s="66" t="s">
        <v>372</v>
      </c>
      <c r="B28" s="290" t="s">
        <v>411</v>
      </c>
      <c r="C28" s="38">
        <f>SUM(C7:C27)</f>
        <v>0</v>
      </c>
      <c r="D28" s="39">
        <f>SUM(D7:D27)</f>
        <v>0</v>
      </c>
      <c r="E28" s="40">
        <f>SUM(E7:E27)</f>
        <v>0</v>
      </c>
      <c r="F28" s="40" t="str">
        <f t="shared" si="0"/>
        <v/>
      </c>
      <c r="G28" s="40" t="str">
        <f t="shared" si="1"/>
        <v/>
      </c>
    </row>
    <row r="29" ht="15" customHeight="1" spans="1:7">
      <c r="A29" s="15" t="e">
        <f>CONCATENATE(#REF!,#REF!)</f>
        <v>#REF!</v>
      </c>
      <c r="E29" s="15" t="e">
        <f>"评估人员："&amp;#REF!</f>
        <v>#REF!</v>
      </c>
      <c r="F29" s="23"/>
      <c r="G29" s="22" t="s">
        <v>401</v>
      </c>
    </row>
    <row r="30" ht="15" customHeight="1" spans="1:7">
      <c r="A30" s="284" t="e">
        <f>流动资产汇总表!A36</f>
        <v>#REF!</v>
      </c>
    </row>
  </sheetData>
  <mergeCells count="2">
    <mergeCell ref="A2:G2"/>
    <mergeCell ref="A3:G3"/>
  </mergeCells>
  <hyperlinks>
    <hyperlink ref="B7" location="现金!B1" display="现金"/>
    <hyperlink ref="A1" location="索引目录!C6" display="返回索引页"/>
    <hyperlink ref="B1" location="流动资产汇总表!B7" display="返回"/>
    <hyperlink ref="B8" location="银行存款!B1" display="银行存款"/>
    <hyperlink ref="B9" location="其他货币资金!B1" display="其他货币资金"/>
  </hyperlinks>
  <printOptions horizontalCentered="1"/>
  <pageMargins left="0.393700787401575" right="0.393700787401575" top="0.984251968503937" bottom="0.47244094488189" header="0.984251968503937" footer="0.47244094488189"/>
  <pageSetup paperSize="9" orientation="landscape"/>
  <headerFooter alignWithMargins="0"/>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3">
    <tabColor theme="9" tint="-0.249977111117893"/>
  </sheetPr>
  <dimension ref="A1:G31"/>
  <sheetViews>
    <sheetView zoomScale="90" zoomScaleNormal="90" zoomScaleSheetLayoutView="90" workbookViewId="0">
      <pane xSplit="7" ySplit="6" topLeftCell="H7" activePane="bottomRight" state="frozen"/>
      <selection/>
      <selection pane="topRight"/>
      <selection pane="bottomLeft"/>
      <selection pane="bottomRight" activeCell="D23" sqref="D23"/>
    </sheetView>
  </sheetViews>
  <sheetFormatPr defaultColWidth="9" defaultRowHeight="15.75" customHeight="1" outlineLevelCol="6"/>
  <cols>
    <col min="1" max="1" width="9.25" style="15" customWidth="1"/>
    <col min="2" max="2" width="33.75" style="15" customWidth="1"/>
    <col min="3" max="3" width="16.5833333333333" style="15" hidden="1" customWidth="1" outlineLevel="1"/>
    <col min="4" max="4" width="20.5833333333333" style="15" customWidth="1" collapsed="1"/>
    <col min="5" max="7" width="20.5833333333333" style="15" customWidth="1"/>
    <col min="8" max="16384" width="9" style="15"/>
  </cols>
  <sheetData>
    <row r="1" s="11" customFormat="1" ht="10.5" spans="1:7">
      <c r="A1" s="17" t="s">
        <v>361</v>
      </c>
      <c r="B1" s="17" t="s">
        <v>362</v>
      </c>
      <c r="C1" s="18"/>
      <c r="D1" s="18"/>
      <c r="E1" s="18"/>
      <c r="F1" s="18"/>
      <c r="G1" s="18"/>
    </row>
    <row r="2" s="12" customFormat="1" ht="30" customHeight="1" spans="1:7">
      <c r="A2" s="19" t="s">
        <v>1090</v>
      </c>
      <c r="B2" s="19"/>
      <c r="C2" s="19"/>
      <c r="D2" s="19"/>
      <c r="E2" s="19"/>
      <c r="F2" s="19"/>
      <c r="G2" s="19"/>
    </row>
    <row r="3" ht="15" customHeight="1" spans="1:7">
      <c r="A3" s="20" t="e">
        <f>CONCATENATE(#REF!,#REF!,#REF!,#REF!,#REF!,#REF!,#REF!)</f>
        <v>#REF!</v>
      </c>
      <c r="B3" s="20"/>
      <c r="C3" s="20"/>
      <c r="D3" s="20"/>
      <c r="E3" s="20"/>
      <c r="F3" s="20"/>
      <c r="G3" s="20"/>
    </row>
    <row r="4" ht="15" customHeight="1" spans="1:7">
      <c r="A4" s="20"/>
      <c r="B4" s="20"/>
      <c r="C4" s="20"/>
      <c r="D4" s="20"/>
      <c r="E4" s="20"/>
      <c r="F4" s="20"/>
      <c r="G4" s="63" t="s">
        <v>1091</v>
      </c>
    </row>
    <row r="5" ht="15" customHeight="1" spans="1:7">
      <c r="A5" s="23" t="e">
        <f>#REF!&amp;#REF!</f>
        <v>#REF!</v>
      </c>
      <c r="G5" s="63" t="s">
        <v>282</v>
      </c>
    </row>
    <row r="6" s="13" customFormat="1" ht="15" customHeight="1" spans="1:7">
      <c r="A6" s="64" t="s">
        <v>365</v>
      </c>
      <c r="B6" s="64" t="s">
        <v>366</v>
      </c>
      <c r="C6" s="65" t="s">
        <v>367</v>
      </c>
      <c r="D6" s="77" t="s">
        <v>368</v>
      </c>
      <c r="E6" s="64" t="s">
        <v>369</v>
      </c>
      <c r="F6" s="66" t="s">
        <v>505</v>
      </c>
      <c r="G6" s="64" t="s">
        <v>431</v>
      </c>
    </row>
    <row r="7" ht="15" customHeight="1" spans="1:7">
      <c r="A7" s="67" t="s">
        <v>1092</v>
      </c>
      <c r="B7" s="33" t="s">
        <v>44</v>
      </c>
      <c r="C7" s="30">
        <f>长期借款!I31</f>
        <v>0</v>
      </c>
      <c r="D7" s="34">
        <f>长期借款!J31</f>
        <v>0</v>
      </c>
      <c r="E7" s="31">
        <f>长期借款!L31</f>
        <v>0</v>
      </c>
      <c r="F7" s="68" t="str">
        <f>IF(OR(AND(D7=0,E7=0),E7=0),"",E7-D7)</f>
        <v/>
      </c>
      <c r="G7" s="68" t="str">
        <f>IF(ISERROR(F7/D7),"",F7/ABS(D7)*100)</f>
        <v/>
      </c>
    </row>
    <row r="8" ht="15" customHeight="1" spans="1:7">
      <c r="A8" s="67" t="s">
        <v>1093</v>
      </c>
      <c r="B8" s="33" t="s">
        <v>46</v>
      </c>
      <c r="C8" s="30">
        <f>应付债券!G31</f>
        <v>0</v>
      </c>
      <c r="D8" s="34">
        <f>应付债券!H31</f>
        <v>0</v>
      </c>
      <c r="E8" s="31">
        <f>应付债券!I31</f>
        <v>0</v>
      </c>
      <c r="F8" s="31" t="str">
        <f t="shared" ref="F8:F29" si="0">IF(OR(AND(D8=0,E8=0),E8=0),"",E8-D8)</f>
        <v/>
      </c>
      <c r="G8" s="69" t="str">
        <f t="shared" ref="G8:G29" si="1">IF(ISERROR(F8/D8),"",F8/ABS(D8)*100)</f>
        <v/>
      </c>
    </row>
    <row r="9" ht="15" customHeight="1" spans="1:7">
      <c r="A9" s="67" t="s">
        <v>1094</v>
      </c>
      <c r="B9" s="33" t="s">
        <v>48</v>
      </c>
      <c r="C9" s="30">
        <f>租赁负债!E31</f>
        <v>0</v>
      </c>
      <c r="D9" s="34">
        <f>租赁负债!F31</f>
        <v>0</v>
      </c>
      <c r="E9" s="31">
        <f>租赁负债!G31</f>
        <v>0</v>
      </c>
      <c r="F9" s="31" t="str">
        <f t="shared" si="0"/>
        <v/>
      </c>
      <c r="G9" s="69" t="str">
        <f t="shared" si="1"/>
        <v/>
      </c>
    </row>
    <row r="10" ht="15" customHeight="1" spans="1:7">
      <c r="A10" s="67" t="s">
        <v>1095</v>
      </c>
      <c r="B10" s="33" t="s">
        <v>50</v>
      </c>
      <c r="C10" s="30">
        <f>长期应付款汇总!C28</f>
        <v>0</v>
      </c>
      <c r="D10" s="34">
        <f>长期应付款汇总!D28</f>
        <v>0</v>
      </c>
      <c r="E10" s="31">
        <f>长期应付款汇总!E28</f>
        <v>0</v>
      </c>
      <c r="F10" s="31" t="str">
        <f t="shared" si="0"/>
        <v/>
      </c>
      <c r="G10" s="69" t="str">
        <f t="shared" si="1"/>
        <v/>
      </c>
    </row>
    <row r="11" ht="15" customHeight="1" spans="1:7">
      <c r="A11" s="67" t="s">
        <v>1096</v>
      </c>
      <c r="B11" s="33" t="s">
        <v>54</v>
      </c>
      <c r="C11" s="30">
        <f>预计负债!E31</f>
        <v>0</v>
      </c>
      <c r="D11" s="34">
        <f>预计负债!F31</f>
        <v>0</v>
      </c>
      <c r="E11" s="31">
        <f>预计负债!G31</f>
        <v>0</v>
      </c>
      <c r="F11" s="31" t="str">
        <f t="shared" si="0"/>
        <v/>
      </c>
      <c r="G11" s="69" t="str">
        <f t="shared" si="1"/>
        <v/>
      </c>
    </row>
    <row r="12" ht="15" customHeight="1" spans="1:7">
      <c r="A12" s="67" t="s">
        <v>1097</v>
      </c>
      <c r="B12" s="33" t="s">
        <v>56</v>
      </c>
      <c r="C12" s="30">
        <f>递延收益!E31</f>
        <v>0</v>
      </c>
      <c r="D12" s="34">
        <f>递延收益!F31</f>
        <v>0</v>
      </c>
      <c r="E12" s="31">
        <f>递延收益!G31</f>
        <v>0</v>
      </c>
      <c r="F12" s="31" t="str">
        <f t="shared" si="0"/>
        <v/>
      </c>
      <c r="G12" s="69" t="str">
        <f t="shared" si="1"/>
        <v/>
      </c>
    </row>
    <row r="13" ht="15" customHeight="1" spans="1:7">
      <c r="A13" s="67" t="s">
        <v>1098</v>
      </c>
      <c r="B13" s="33" t="s">
        <v>58</v>
      </c>
      <c r="C13" s="30">
        <f>递延所得税负债!D31</f>
        <v>0</v>
      </c>
      <c r="D13" s="34">
        <f>递延所得税负债!E31</f>
        <v>0</v>
      </c>
      <c r="E13" s="31">
        <f>递延所得税负债!F31</f>
        <v>0</v>
      </c>
      <c r="F13" s="31" t="str">
        <f t="shared" si="0"/>
        <v/>
      </c>
      <c r="G13" s="69" t="str">
        <f t="shared" si="1"/>
        <v/>
      </c>
    </row>
    <row r="14" ht="15" customHeight="1" spans="1:7">
      <c r="A14" s="67" t="s">
        <v>1099</v>
      </c>
      <c r="B14" s="33" t="s">
        <v>60</v>
      </c>
      <c r="C14" s="30">
        <f>其他非流动负债!E31</f>
        <v>0</v>
      </c>
      <c r="D14" s="34">
        <f>其他非流动负债!F31</f>
        <v>0</v>
      </c>
      <c r="E14" s="31">
        <f>其他非流动负债!G31</f>
        <v>0</v>
      </c>
      <c r="F14" s="31" t="str">
        <f t="shared" si="0"/>
        <v/>
      </c>
      <c r="G14" s="69" t="str">
        <f t="shared" si="1"/>
        <v/>
      </c>
    </row>
    <row r="15" ht="15" customHeight="1" spans="1:7">
      <c r="A15" s="27"/>
      <c r="B15" s="33"/>
      <c r="C15" s="30"/>
      <c r="D15" s="34"/>
      <c r="E15" s="31"/>
      <c r="F15" s="31"/>
      <c r="G15" s="69"/>
    </row>
    <row r="16" ht="15" customHeight="1" spans="1:7">
      <c r="A16" s="27"/>
      <c r="B16" s="33"/>
      <c r="C16" s="30"/>
      <c r="D16" s="34"/>
      <c r="E16" s="31"/>
      <c r="G16" s="31"/>
    </row>
    <row r="17" ht="15" customHeight="1" spans="1:7">
      <c r="A17" s="27"/>
      <c r="B17" s="33"/>
      <c r="C17" s="30"/>
      <c r="D17" s="34"/>
      <c r="E17" s="31"/>
      <c r="F17" s="31"/>
      <c r="G17" s="69"/>
    </row>
    <row r="18" ht="15" customHeight="1" spans="1:7">
      <c r="A18" s="27"/>
      <c r="B18" s="33"/>
      <c r="C18" s="30"/>
      <c r="D18" s="34"/>
      <c r="E18" s="31"/>
      <c r="F18" s="31"/>
      <c r="G18" s="69"/>
    </row>
    <row r="19" ht="15" customHeight="1" spans="1:7">
      <c r="A19" s="27"/>
      <c r="B19" s="33"/>
      <c r="C19" s="30"/>
      <c r="D19" s="34"/>
      <c r="E19" s="31"/>
      <c r="F19" s="31"/>
      <c r="G19" s="69"/>
    </row>
    <row r="20" ht="15" customHeight="1" spans="1:7">
      <c r="A20" s="27"/>
      <c r="B20" s="33"/>
      <c r="C20" s="30"/>
      <c r="D20" s="34"/>
      <c r="E20" s="31"/>
      <c r="F20" s="31"/>
      <c r="G20" s="69"/>
    </row>
    <row r="21" ht="15" customHeight="1" spans="1:7">
      <c r="A21" s="27"/>
      <c r="B21" s="33"/>
      <c r="C21" s="30"/>
      <c r="D21" s="34"/>
      <c r="E21" s="31"/>
      <c r="F21" s="31"/>
      <c r="G21" s="69"/>
    </row>
    <row r="22" ht="15" customHeight="1" spans="1:7">
      <c r="A22" s="27"/>
      <c r="B22" s="33"/>
      <c r="C22" s="30"/>
      <c r="D22" s="34"/>
      <c r="E22" s="31"/>
      <c r="F22" s="31"/>
      <c r="G22" s="69"/>
    </row>
    <row r="23" ht="15" customHeight="1" spans="1:7">
      <c r="A23" s="27"/>
      <c r="B23" s="33"/>
      <c r="C23" s="30"/>
      <c r="D23" s="34"/>
      <c r="E23" s="31"/>
      <c r="F23" s="31"/>
      <c r="G23" s="69"/>
    </row>
    <row r="24" ht="15" customHeight="1" spans="1:7">
      <c r="A24" s="27"/>
      <c r="B24" s="33"/>
      <c r="C24" s="30"/>
      <c r="D24" s="34"/>
      <c r="E24" s="31"/>
      <c r="F24" s="31"/>
      <c r="G24" s="69"/>
    </row>
    <row r="25" ht="15" customHeight="1" spans="1:7">
      <c r="A25" s="27"/>
      <c r="B25" s="33"/>
      <c r="C25" s="30"/>
      <c r="D25" s="34"/>
      <c r="E25" s="31"/>
      <c r="F25" s="31"/>
      <c r="G25" s="69"/>
    </row>
    <row r="26" ht="15" customHeight="1" spans="1:7">
      <c r="A26" s="27"/>
      <c r="B26" s="33"/>
      <c r="C26" s="30"/>
      <c r="D26" s="34"/>
      <c r="E26" s="31"/>
      <c r="F26" s="31"/>
      <c r="G26" s="69"/>
    </row>
    <row r="27" ht="15" customHeight="1" spans="1:7">
      <c r="A27" s="67"/>
      <c r="B27" s="70"/>
      <c r="C27" s="30"/>
      <c r="D27" s="34"/>
      <c r="E27" s="31"/>
      <c r="F27" s="31"/>
      <c r="G27" s="69"/>
    </row>
    <row r="28" ht="15" customHeight="1" spans="1:7">
      <c r="A28" s="67"/>
      <c r="B28" s="70"/>
      <c r="C28" s="30"/>
      <c r="D28" s="34"/>
      <c r="E28" s="31"/>
      <c r="F28" s="31"/>
      <c r="G28" s="69"/>
    </row>
    <row r="29" s="14" customFormat="1" ht="15" customHeight="1" spans="1:7">
      <c r="A29" s="64" t="s">
        <v>1100</v>
      </c>
      <c r="B29" s="24" t="s">
        <v>215</v>
      </c>
      <c r="C29" s="38">
        <f>SUM(C7:C28)</f>
        <v>0</v>
      </c>
      <c r="D29" s="39">
        <f>SUM(D7:D28)</f>
        <v>0</v>
      </c>
      <c r="E29" s="40">
        <f>SUM(E7:E28)</f>
        <v>0</v>
      </c>
      <c r="F29" s="40" t="str">
        <f t="shared" si="0"/>
        <v/>
      </c>
      <c r="G29" s="71" t="str">
        <f t="shared" si="1"/>
        <v/>
      </c>
    </row>
    <row r="30" ht="15" customHeight="1" spans="1:7">
      <c r="A30" s="15" t="e">
        <f>CONCATENATE(#REF!,#REF!)</f>
        <v>#REF!</v>
      </c>
      <c r="E30" s="15" t="e">
        <f>"评估人员："&amp;#REF!</f>
        <v>#REF!</v>
      </c>
      <c r="G30" s="63" t="s">
        <v>401</v>
      </c>
    </row>
    <row r="31" ht="15" customHeight="1" spans="1:7">
      <c r="A31" s="15" t="e">
        <f>CONCATENATE(#REF!,#REF!,#REF!,#REF!,#REF!,#REF!,#REF!)</f>
        <v>#REF!</v>
      </c>
    </row>
  </sheetData>
  <mergeCells count="2">
    <mergeCell ref="A2:G2"/>
    <mergeCell ref="A3:G3"/>
  </mergeCells>
  <hyperlinks>
    <hyperlink ref="A1" location="索引目录!G20" display="返回索引页"/>
    <hyperlink ref="B1" location="评估结果分类汇总表!B85" display="返回"/>
    <hyperlink ref="B7" location="长期借款!B1" display="长期借款"/>
    <hyperlink ref="B8" location="应付债券!B1" display="应付债券"/>
    <hyperlink ref="B10" location="长期应付款合计!B1" display="长期应付款"/>
    <hyperlink ref="B12" location="递延收益!A1" display="递延收益"/>
    <hyperlink ref="B11" location="预计负债!B1" display="预计负债"/>
    <hyperlink ref="B13" location="递延所得税负债!B1" display="递延所得税负债"/>
    <hyperlink ref="B14" location="其他非流动负债!B1" display="其他非流动负债"/>
    <hyperlink ref="B9" location="租赁负债!B1" display="租赁负债"/>
  </hyperlinks>
  <printOptions horizontalCentered="1"/>
  <pageMargins left="0.393700787401575" right="0.393700787401575" top="0.984251968503937" bottom="0.47244094488189" header="0.984251968503937" footer="0.47244094488189"/>
  <pageSetup paperSize="9" fitToHeight="0" orientation="landscape"/>
  <headerFooter alignWithMargins="0">
    <oddFooter>&amp;C&amp;"宋体,常规"&amp;9
&amp;R&amp;"宋体,常规"&amp;9</oddFooter>
  </headerFooter>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485"/>
  <dimension ref="A1:N31"/>
  <sheetViews>
    <sheetView zoomScale="90" zoomScaleNormal="90" zoomScaleSheetLayoutView="90" workbookViewId="0">
      <pane ySplit="6" topLeftCell="A7" activePane="bottomLeft" state="frozen"/>
      <selection/>
      <selection pane="bottomLeft" activeCell="B1" sqref="B1"/>
    </sheetView>
  </sheetViews>
  <sheetFormatPr defaultColWidth="9" defaultRowHeight="15.75" customHeight="1"/>
  <cols>
    <col min="1" max="1" width="7.58333333333333" style="15" customWidth="1"/>
    <col min="2" max="2" width="22.75" style="15" customWidth="1"/>
    <col min="3" max="4" width="9.08333333333333" style="15" customWidth="1"/>
    <col min="5" max="6" width="7.75" style="15" customWidth="1"/>
    <col min="7" max="7" width="4.75" style="15" customWidth="1"/>
    <col min="8" max="8" width="8.25" style="15" customWidth="1"/>
    <col min="9" max="9" width="12.25" style="15" hidden="1" customWidth="1" outlineLevel="1"/>
    <col min="10" max="10" width="13.5833333333333" style="15" customWidth="1" collapsed="1"/>
    <col min="11" max="11" width="10.0833333333333" style="15" customWidth="1"/>
    <col min="12" max="13" width="12" style="15" customWidth="1"/>
    <col min="14" max="14" width="10.5833333333333" style="15" customWidth="1"/>
    <col min="15" max="16384" width="9" style="15"/>
  </cols>
  <sheetData>
    <row r="1" s="11" customFormat="1" ht="12.4" customHeight="1" spans="1:14">
      <c r="A1" s="16" t="s">
        <v>412</v>
      </c>
      <c r="B1" s="17" t="s">
        <v>362</v>
      </c>
      <c r="C1" s="18"/>
      <c r="D1" s="18"/>
      <c r="E1" s="18"/>
      <c r="F1" s="18"/>
      <c r="G1" s="18"/>
      <c r="H1" s="18"/>
      <c r="I1" s="18"/>
      <c r="J1" s="18"/>
      <c r="K1" s="18"/>
      <c r="L1" s="18"/>
      <c r="M1" s="18"/>
      <c r="N1" s="18"/>
    </row>
    <row r="2" s="12" customFormat="1" ht="30" customHeight="1" spans="1:14">
      <c r="A2" s="19" t="s">
        <v>1101</v>
      </c>
      <c r="B2" s="19"/>
      <c r="C2" s="19"/>
      <c r="D2" s="19"/>
      <c r="E2" s="19"/>
      <c r="F2" s="19"/>
      <c r="G2" s="19"/>
      <c r="H2" s="19"/>
      <c r="I2" s="19"/>
      <c r="J2" s="19"/>
      <c r="K2" s="19"/>
      <c r="L2" s="19"/>
      <c r="M2" s="19"/>
      <c r="N2" s="19"/>
    </row>
    <row r="3" ht="15" customHeight="1" spans="1:14">
      <c r="A3" s="20" t="e">
        <f>CONCATENATE(#REF!,#REF!,#REF!,#REF!,#REF!,#REF!,#REF!)</f>
        <v>#REF!</v>
      </c>
      <c r="B3" s="20"/>
      <c r="C3" s="20"/>
      <c r="D3" s="20"/>
      <c r="E3" s="20"/>
      <c r="F3" s="20"/>
      <c r="G3" s="20"/>
      <c r="H3" s="20"/>
      <c r="I3" s="20"/>
      <c r="J3" s="21"/>
      <c r="K3" s="21"/>
      <c r="L3" s="21"/>
      <c r="M3" s="21"/>
      <c r="N3" s="21"/>
    </row>
    <row r="4" ht="15" customHeight="1" spans="1:14">
      <c r="A4" s="20"/>
      <c r="B4" s="20"/>
      <c r="C4" s="20"/>
      <c r="D4" s="20"/>
      <c r="E4" s="20"/>
      <c r="F4" s="20"/>
      <c r="G4" s="20"/>
      <c r="H4" s="20"/>
      <c r="I4" s="20"/>
      <c r="J4" s="21"/>
      <c r="K4" s="21"/>
      <c r="L4" s="21"/>
      <c r="M4" s="21"/>
      <c r="N4" s="22" t="s">
        <v>1102</v>
      </c>
    </row>
    <row r="5" ht="15" customHeight="1" spans="1:14">
      <c r="A5" s="23" t="e">
        <f>#REF!&amp;#REF!</f>
        <v>#REF!</v>
      </c>
      <c r="N5" s="22" t="s">
        <v>282</v>
      </c>
    </row>
    <row r="6" s="13" customFormat="1" ht="25.15" customHeight="1" spans="1:14">
      <c r="A6" s="24" t="s">
        <v>283</v>
      </c>
      <c r="B6" s="24" t="s">
        <v>1021</v>
      </c>
      <c r="C6" s="24" t="s">
        <v>486</v>
      </c>
      <c r="D6" s="24" t="s">
        <v>619</v>
      </c>
      <c r="E6" s="24" t="s">
        <v>1022</v>
      </c>
      <c r="F6" s="24" t="s">
        <v>1023</v>
      </c>
      <c r="G6" s="24" t="s">
        <v>416</v>
      </c>
      <c r="H6" s="24" t="s">
        <v>1024</v>
      </c>
      <c r="I6" s="25" t="s">
        <v>243</v>
      </c>
      <c r="J6" s="26" t="s">
        <v>244</v>
      </c>
      <c r="K6" s="24" t="s">
        <v>1025</v>
      </c>
      <c r="L6" s="24" t="s">
        <v>245</v>
      </c>
      <c r="M6" s="24" t="s">
        <v>285</v>
      </c>
      <c r="N6" s="24" t="s">
        <v>419</v>
      </c>
    </row>
    <row r="7" ht="15" customHeight="1" spans="1:14">
      <c r="A7" s="27"/>
      <c r="B7" s="28"/>
      <c r="C7" s="73"/>
      <c r="D7" s="73"/>
      <c r="E7" s="74"/>
      <c r="F7" s="74"/>
      <c r="G7" s="27"/>
      <c r="H7" s="31"/>
      <c r="I7" s="30"/>
      <c r="J7" s="34"/>
      <c r="K7" s="75"/>
      <c r="L7" s="31"/>
      <c r="M7" s="31" t="str">
        <f>IF(OR(J7=0,L7=0),"",(L7-J7)/ABS(J7)*100)</f>
        <v/>
      </c>
      <c r="N7" s="33"/>
    </row>
    <row r="8" ht="15" customHeight="1" spans="1:14">
      <c r="A8" s="27"/>
      <c r="B8" s="28"/>
      <c r="C8" s="73"/>
      <c r="D8" s="73"/>
      <c r="E8" s="27"/>
      <c r="F8" s="27"/>
      <c r="G8" s="27"/>
      <c r="H8" s="31"/>
      <c r="I8" s="30"/>
      <c r="J8" s="34"/>
      <c r="K8" s="75"/>
      <c r="L8" s="31"/>
      <c r="M8" s="31" t="str">
        <f t="shared" ref="M8:M31" si="0">IF(OR(J8=0,L8=0),"",(L8-J8)/ABS(J8)*100)</f>
        <v/>
      </c>
      <c r="N8" s="33"/>
    </row>
    <row r="9" ht="15" customHeight="1" spans="1:14">
      <c r="A9" s="27"/>
      <c r="B9" s="28"/>
      <c r="C9" s="73"/>
      <c r="D9" s="73"/>
      <c r="E9" s="27"/>
      <c r="F9" s="27"/>
      <c r="G9" s="27"/>
      <c r="H9" s="31"/>
      <c r="I9" s="30"/>
      <c r="J9" s="34"/>
      <c r="K9" s="75"/>
      <c r="L9" s="31"/>
      <c r="M9" s="31" t="str">
        <f t="shared" si="0"/>
        <v/>
      </c>
      <c r="N9" s="33"/>
    </row>
    <row r="10" ht="15" customHeight="1" spans="1:14">
      <c r="A10" s="27"/>
      <c r="B10" s="28"/>
      <c r="C10" s="73"/>
      <c r="D10" s="73"/>
      <c r="E10" s="27"/>
      <c r="F10" s="27"/>
      <c r="G10" s="27"/>
      <c r="H10" s="31"/>
      <c r="I10" s="30"/>
      <c r="J10" s="34"/>
      <c r="K10" s="75"/>
      <c r="L10" s="31"/>
      <c r="M10" s="31" t="str">
        <f t="shared" si="0"/>
        <v/>
      </c>
      <c r="N10" s="33"/>
    </row>
    <row r="11" ht="15" customHeight="1" spans="1:14">
      <c r="A11" s="27"/>
      <c r="B11" s="28"/>
      <c r="C11" s="73"/>
      <c r="D11" s="73"/>
      <c r="E11" s="27"/>
      <c r="F11" s="27"/>
      <c r="G11" s="27"/>
      <c r="H11" s="31"/>
      <c r="I11" s="30"/>
      <c r="J11" s="34"/>
      <c r="K11" s="75"/>
      <c r="L11" s="31"/>
      <c r="M11" s="31" t="str">
        <f t="shared" si="0"/>
        <v/>
      </c>
      <c r="N11" s="33"/>
    </row>
    <row r="12" ht="15" customHeight="1" spans="1:14">
      <c r="A12" s="27"/>
      <c r="B12" s="28"/>
      <c r="C12" s="73"/>
      <c r="D12" s="73"/>
      <c r="E12" s="27"/>
      <c r="F12" s="27"/>
      <c r="G12" s="27"/>
      <c r="H12" s="31"/>
      <c r="I12" s="30"/>
      <c r="J12" s="34"/>
      <c r="K12" s="75"/>
      <c r="L12" s="31"/>
      <c r="M12" s="31" t="str">
        <f t="shared" si="0"/>
        <v/>
      </c>
      <c r="N12" s="33"/>
    </row>
    <row r="13" ht="15" customHeight="1" spans="1:14">
      <c r="A13" s="27"/>
      <c r="B13" s="28"/>
      <c r="C13" s="73"/>
      <c r="D13" s="73"/>
      <c r="E13" s="27"/>
      <c r="F13" s="27"/>
      <c r="G13" s="27"/>
      <c r="H13" s="31"/>
      <c r="I13" s="30"/>
      <c r="J13" s="34"/>
      <c r="K13" s="75"/>
      <c r="L13" s="31"/>
      <c r="M13" s="31" t="str">
        <f t="shared" si="0"/>
        <v/>
      </c>
      <c r="N13" s="33"/>
    </row>
    <row r="14" ht="15" customHeight="1" spans="1:14">
      <c r="A14" s="27"/>
      <c r="B14" s="28"/>
      <c r="C14" s="73"/>
      <c r="D14" s="73"/>
      <c r="E14" s="27"/>
      <c r="F14" s="27"/>
      <c r="G14" s="27"/>
      <c r="H14" s="31"/>
      <c r="I14" s="30"/>
      <c r="J14" s="34"/>
      <c r="K14" s="75"/>
      <c r="L14" s="31"/>
      <c r="M14" s="31" t="str">
        <f t="shared" si="0"/>
        <v/>
      </c>
      <c r="N14" s="33"/>
    </row>
    <row r="15" ht="15" customHeight="1" spans="1:14">
      <c r="A15" s="27"/>
      <c r="B15" s="28"/>
      <c r="C15" s="73"/>
      <c r="D15" s="73"/>
      <c r="E15" s="27"/>
      <c r="F15" s="27"/>
      <c r="G15" s="27"/>
      <c r="H15" s="31"/>
      <c r="I15" s="30"/>
      <c r="J15" s="34"/>
      <c r="K15" s="75"/>
      <c r="L15" s="31"/>
      <c r="M15" s="31" t="str">
        <f t="shared" si="0"/>
        <v/>
      </c>
      <c r="N15" s="33"/>
    </row>
    <row r="16" ht="15" customHeight="1" spans="1:14">
      <c r="A16" s="27"/>
      <c r="B16" s="28"/>
      <c r="C16" s="73"/>
      <c r="D16" s="73"/>
      <c r="E16" s="27"/>
      <c r="F16" s="27"/>
      <c r="G16" s="27"/>
      <c r="H16" s="31"/>
      <c r="I16" s="30"/>
      <c r="J16" s="34"/>
      <c r="K16" s="75"/>
      <c r="L16" s="31"/>
      <c r="M16" s="31" t="str">
        <f t="shared" si="0"/>
        <v/>
      </c>
      <c r="N16" s="33"/>
    </row>
    <row r="17" ht="15" customHeight="1" spans="1:14">
      <c r="A17" s="27"/>
      <c r="B17" s="28"/>
      <c r="C17" s="73"/>
      <c r="D17" s="73"/>
      <c r="E17" s="27"/>
      <c r="F17" s="27"/>
      <c r="G17" s="27"/>
      <c r="H17" s="31"/>
      <c r="I17" s="30"/>
      <c r="J17" s="34"/>
      <c r="K17" s="75"/>
      <c r="L17" s="31"/>
      <c r="M17" s="31" t="str">
        <f t="shared" si="0"/>
        <v/>
      </c>
      <c r="N17" s="33"/>
    </row>
    <row r="18" ht="15" customHeight="1" spans="1:14">
      <c r="A18" s="27"/>
      <c r="B18" s="28"/>
      <c r="C18" s="73"/>
      <c r="D18" s="73"/>
      <c r="E18" s="27"/>
      <c r="F18" s="27"/>
      <c r="G18" s="27"/>
      <c r="H18" s="31"/>
      <c r="I18" s="30"/>
      <c r="J18" s="34"/>
      <c r="K18" s="75"/>
      <c r="L18" s="31"/>
      <c r="M18" s="31" t="str">
        <f t="shared" si="0"/>
        <v/>
      </c>
      <c r="N18" s="33"/>
    </row>
    <row r="19" ht="15" customHeight="1" spans="1:14">
      <c r="A19" s="27"/>
      <c r="B19" s="28"/>
      <c r="C19" s="73"/>
      <c r="D19" s="73"/>
      <c r="E19" s="27"/>
      <c r="F19" s="27"/>
      <c r="G19" s="27"/>
      <c r="H19" s="31"/>
      <c r="I19" s="30"/>
      <c r="J19" s="34"/>
      <c r="K19" s="75"/>
      <c r="L19" s="31"/>
      <c r="M19" s="31" t="str">
        <f t="shared" si="0"/>
        <v/>
      </c>
      <c r="N19" s="33"/>
    </row>
    <row r="20" ht="15" customHeight="1" spans="1:14">
      <c r="A20" s="27"/>
      <c r="B20" s="28"/>
      <c r="C20" s="73"/>
      <c r="D20" s="73"/>
      <c r="E20" s="27"/>
      <c r="F20" s="27"/>
      <c r="G20" s="27"/>
      <c r="H20" s="31"/>
      <c r="I20" s="30"/>
      <c r="J20" s="34"/>
      <c r="K20" s="75"/>
      <c r="L20" s="31"/>
      <c r="M20" s="31" t="str">
        <f t="shared" si="0"/>
        <v/>
      </c>
      <c r="N20" s="33"/>
    </row>
    <row r="21" ht="15" customHeight="1" spans="1:14">
      <c r="A21" s="27"/>
      <c r="B21" s="28"/>
      <c r="C21" s="73"/>
      <c r="D21" s="73"/>
      <c r="E21" s="27"/>
      <c r="F21" s="27"/>
      <c r="G21" s="27"/>
      <c r="H21" s="31"/>
      <c r="I21" s="30"/>
      <c r="J21" s="34"/>
      <c r="K21" s="75"/>
      <c r="L21" s="31"/>
      <c r="M21" s="31" t="str">
        <f t="shared" si="0"/>
        <v/>
      </c>
      <c r="N21" s="33"/>
    </row>
    <row r="22" ht="15" customHeight="1" spans="1:14">
      <c r="A22" s="27"/>
      <c r="B22" s="28"/>
      <c r="C22" s="73"/>
      <c r="D22" s="73"/>
      <c r="E22" s="27"/>
      <c r="F22" s="27"/>
      <c r="G22" s="27"/>
      <c r="H22" s="31"/>
      <c r="I22" s="30"/>
      <c r="J22" s="34"/>
      <c r="K22" s="75"/>
      <c r="L22" s="31"/>
      <c r="M22" s="31" t="str">
        <f t="shared" si="0"/>
        <v/>
      </c>
      <c r="N22" s="33"/>
    </row>
    <row r="23" ht="15" customHeight="1" spans="1:14">
      <c r="A23" s="27"/>
      <c r="B23" s="28"/>
      <c r="C23" s="73"/>
      <c r="D23" s="73"/>
      <c r="E23" s="27"/>
      <c r="F23" s="27"/>
      <c r="G23" s="27"/>
      <c r="H23" s="31"/>
      <c r="I23" s="30"/>
      <c r="J23" s="34"/>
      <c r="K23" s="75"/>
      <c r="L23" s="31"/>
      <c r="M23" s="31" t="str">
        <f t="shared" si="0"/>
        <v/>
      </c>
      <c r="N23" s="33"/>
    </row>
    <row r="24" ht="15" customHeight="1" spans="1:14">
      <c r="A24" s="27"/>
      <c r="B24" s="28"/>
      <c r="C24" s="73"/>
      <c r="D24" s="73"/>
      <c r="E24" s="27"/>
      <c r="F24" s="27"/>
      <c r="G24" s="27"/>
      <c r="H24" s="31"/>
      <c r="I24" s="30"/>
      <c r="J24" s="34"/>
      <c r="K24" s="75"/>
      <c r="L24" s="31"/>
      <c r="M24" s="31" t="str">
        <f t="shared" si="0"/>
        <v/>
      </c>
      <c r="N24" s="33"/>
    </row>
    <row r="25" ht="15" customHeight="1" spans="1:14">
      <c r="A25" s="27"/>
      <c r="B25" s="28"/>
      <c r="C25" s="73"/>
      <c r="D25" s="73"/>
      <c r="E25" s="27"/>
      <c r="F25" s="27"/>
      <c r="G25" s="27"/>
      <c r="H25" s="31"/>
      <c r="I25" s="30"/>
      <c r="J25" s="34"/>
      <c r="K25" s="75"/>
      <c r="L25" s="31"/>
      <c r="M25" s="31" t="str">
        <f t="shared" si="0"/>
        <v/>
      </c>
      <c r="N25" s="33"/>
    </row>
    <row r="26" ht="15" customHeight="1" spans="1:14">
      <c r="A26" s="27"/>
      <c r="B26" s="28"/>
      <c r="C26" s="73"/>
      <c r="D26" s="73"/>
      <c r="E26" s="27"/>
      <c r="F26" s="27"/>
      <c r="G26" s="27"/>
      <c r="H26" s="31"/>
      <c r="I26" s="30"/>
      <c r="J26" s="34"/>
      <c r="K26" s="75"/>
      <c r="L26" s="31"/>
      <c r="M26" s="31" t="str">
        <f t="shared" si="0"/>
        <v/>
      </c>
      <c r="N26" s="33"/>
    </row>
    <row r="27" ht="15" customHeight="1" spans="1:14">
      <c r="A27" s="27"/>
      <c r="B27" s="28"/>
      <c r="C27" s="73"/>
      <c r="D27" s="73"/>
      <c r="E27" s="27"/>
      <c r="F27" s="27"/>
      <c r="G27" s="27"/>
      <c r="H27" s="31"/>
      <c r="I27" s="30"/>
      <c r="J27" s="34"/>
      <c r="K27" s="75"/>
      <c r="L27" s="31"/>
      <c r="M27" s="31" t="str">
        <f t="shared" si="0"/>
        <v/>
      </c>
      <c r="N27" s="33"/>
    </row>
    <row r="28" ht="15" customHeight="1" spans="1:14">
      <c r="A28" s="27"/>
      <c r="B28" s="28"/>
      <c r="C28" s="73"/>
      <c r="D28" s="73"/>
      <c r="E28" s="27"/>
      <c r="F28" s="27"/>
      <c r="G28" s="27"/>
      <c r="H28" s="31"/>
      <c r="I28" s="30"/>
      <c r="J28" s="34"/>
      <c r="K28" s="75"/>
      <c r="L28" s="31"/>
      <c r="M28" s="31" t="str">
        <f t="shared" si="0"/>
        <v/>
      </c>
      <c r="N28" s="33"/>
    </row>
    <row r="29" ht="15" customHeight="1" spans="1:14">
      <c r="A29" s="27"/>
      <c r="B29" s="28"/>
      <c r="C29" s="73"/>
      <c r="D29" s="73"/>
      <c r="E29" s="27"/>
      <c r="F29" s="27"/>
      <c r="G29" s="27"/>
      <c r="H29" s="31"/>
      <c r="I29" s="30"/>
      <c r="J29" s="34"/>
      <c r="K29" s="75"/>
      <c r="L29" s="31"/>
      <c r="M29" s="31" t="str">
        <f t="shared" si="0"/>
        <v/>
      </c>
      <c r="N29" s="33"/>
    </row>
    <row r="30" ht="15" customHeight="1" spans="1:14">
      <c r="A30" s="27"/>
      <c r="B30" s="28"/>
      <c r="C30" s="73"/>
      <c r="D30" s="73"/>
      <c r="E30" s="27"/>
      <c r="F30" s="27"/>
      <c r="G30" s="27"/>
      <c r="H30" s="31"/>
      <c r="I30" s="30"/>
      <c r="J30" s="34"/>
      <c r="K30" s="75"/>
      <c r="L30" s="31"/>
      <c r="M30" s="31" t="str">
        <f t="shared" si="0"/>
        <v/>
      </c>
      <c r="N30" s="33"/>
    </row>
    <row r="31" s="14" customFormat="1" ht="15" customHeight="1" spans="1:14">
      <c r="A31" s="35" t="s">
        <v>998</v>
      </c>
      <c r="B31" s="36"/>
      <c r="C31" s="76"/>
      <c r="D31" s="76"/>
      <c r="E31" s="24"/>
      <c r="F31" s="24"/>
      <c r="G31" s="24"/>
      <c r="H31" s="40"/>
      <c r="I31" s="38">
        <f>SUM(I7:I30)</f>
        <v>0</v>
      </c>
      <c r="J31" s="39">
        <f>SUM(J7:J30)</f>
        <v>0</v>
      </c>
      <c r="K31" s="59"/>
      <c r="L31" s="40">
        <f>SUM(L7:L30)</f>
        <v>0</v>
      </c>
      <c r="M31" s="31" t="str">
        <f t="shared" si="0"/>
        <v/>
      </c>
      <c r="N31" s="41"/>
    </row>
  </sheetData>
  <mergeCells count="3">
    <mergeCell ref="A2:N2"/>
    <mergeCell ref="A3:N3"/>
    <mergeCell ref="A31:B31"/>
  </mergeCells>
  <hyperlinks>
    <hyperlink ref="A1" location="索引目录!I20" display="返回索引页"/>
    <hyperlink ref="B1" location="'非流动负债汇总 '!B6"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6"/>
  <dimension ref="A1:K31"/>
  <sheetViews>
    <sheetView showGridLines="0" zoomScale="90" zoomScaleNormal="90" zoomScaleSheetLayoutView="90" workbookViewId="0">
      <pane ySplit="6" topLeftCell="A19" activePane="bottomLeft" state="frozen"/>
      <selection/>
      <selection pane="bottomLeft" activeCell="B1" sqref="B1"/>
    </sheetView>
  </sheetViews>
  <sheetFormatPr defaultColWidth="8.75" defaultRowHeight="13"/>
  <cols>
    <col min="1" max="1" width="7.58333333333333" style="15" customWidth="1"/>
    <col min="2" max="2" width="25" style="15" customWidth="1"/>
    <col min="3" max="3" width="12" style="15" customWidth="1"/>
    <col min="4" max="4" width="11.5" style="15" customWidth="1"/>
    <col min="5" max="5" width="11.5833333333333" style="15" customWidth="1"/>
    <col min="6" max="6" width="10" style="15" customWidth="1"/>
    <col min="7" max="7" width="13" style="15" hidden="1" customWidth="1" outlineLevel="1"/>
    <col min="8" max="8" width="15.5833333333333" style="15" customWidth="1" collapsed="1"/>
    <col min="9" max="9" width="15.5833333333333" style="15" customWidth="1"/>
    <col min="10" max="10" width="9.83333333333333" style="15" customWidth="1"/>
    <col min="11" max="11" width="10.0833333333333" style="15" customWidth="1"/>
    <col min="12" max="16384" width="8.75" style="15"/>
  </cols>
  <sheetData>
    <row r="1" s="11" customFormat="1" ht="12.4" customHeight="1" spans="1:11">
      <c r="A1" s="16" t="s">
        <v>412</v>
      </c>
      <c r="B1" s="17" t="s">
        <v>362</v>
      </c>
      <c r="C1" s="18"/>
      <c r="D1" s="18"/>
      <c r="E1" s="18"/>
      <c r="F1" s="18"/>
      <c r="G1" s="18"/>
      <c r="H1" s="18"/>
      <c r="I1" s="18"/>
      <c r="J1" s="18"/>
      <c r="K1" s="18"/>
    </row>
    <row r="2" s="12" customFormat="1" ht="30" customHeight="1" spans="1:11">
      <c r="A2" s="45" t="s">
        <v>1103</v>
      </c>
      <c r="B2" s="45"/>
      <c r="C2" s="45"/>
      <c r="D2" s="45"/>
      <c r="E2" s="45"/>
      <c r="F2" s="45"/>
      <c r="G2" s="45"/>
      <c r="H2" s="45"/>
      <c r="I2" s="45"/>
      <c r="J2" s="45"/>
      <c r="K2" s="45"/>
    </row>
    <row r="3" ht="15" customHeight="1" spans="1:11">
      <c r="A3" s="20" t="e">
        <f>CONCATENATE(#REF!,#REF!,#REF!,#REF!,#REF!,#REF!,#REF!)</f>
        <v>#REF!</v>
      </c>
      <c r="B3" s="20"/>
      <c r="C3" s="20"/>
      <c r="D3" s="20"/>
      <c r="E3" s="20"/>
      <c r="F3" s="20"/>
      <c r="G3" s="20"/>
      <c r="H3" s="20"/>
      <c r="I3" s="21"/>
      <c r="J3" s="21"/>
      <c r="K3" s="21"/>
    </row>
    <row r="4" ht="15" customHeight="1" spans="1:11">
      <c r="A4" s="20"/>
      <c r="B4" s="20"/>
      <c r="C4" s="20"/>
      <c r="D4" s="20"/>
      <c r="E4" s="20"/>
      <c r="F4" s="20"/>
      <c r="G4" s="20"/>
      <c r="H4" s="20"/>
      <c r="I4" s="21"/>
      <c r="J4" s="21"/>
      <c r="K4" s="22" t="s">
        <v>1104</v>
      </c>
    </row>
    <row r="5" ht="15" customHeight="1" spans="1:11">
      <c r="A5" s="23" t="e">
        <f>#REF!&amp;#REF!</f>
        <v>#REF!</v>
      </c>
      <c r="K5" s="22" t="s">
        <v>282</v>
      </c>
    </row>
    <row r="6" s="14" customFormat="1" ht="25.15" customHeight="1" spans="1:11">
      <c r="A6" s="24" t="s">
        <v>283</v>
      </c>
      <c r="B6" s="24" t="s">
        <v>1105</v>
      </c>
      <c r="C6" s="24" t="s">
        <v>618</v>
      </c>
      <c r="D6" s="24" t="s">
        <v>486</v>
      </c>
      <c r="E6" s="24" t="s">
        <v>619</v>
      </c>
      <c r="F6" s="24" t="s">
        <v>454</v>
      </c>
      <c r="G6" s="25" t="s">
        <v>243</v>
      </c>
      <c r="H6" s="26" t="s">
        <v>244</v>
      </c>
      <c r="I6" s="24" t="s">
        <v>245</v>
      </c>
      <c r="J6" s="24" t="s">
        <v>285</v>
      </c>
      <c r="K6" s="24" t="s">
        <v>1106</v>
      </c>
    </row>
    <row r="7" ht="15" customHeight="1" spans="1:11">
      <c r="A7" s="27"/>
      <c r="B7" s="28"/>
      <c r="C7" s="28"/>
      <c r="D7" s="73"/>
      <c r="E7" s="73"/>
      <c r="F7" s="74"/>
      <c r="G7" s="30"/>
      <c r="H7" s="34"/>
      <c r="I7" s="31"/>
      <c r="J7" s="31" t="str">
        <f>IF(OR(H7=0,I7=0),"",(I7-H7)/ABS(H7)*100)</f>
        <v/>
      </c>
      <c r="K7" s="33"/>
    </row>
    <row r="8" ht="15" customHeight="1" spans="1:11">
      <c r="A8" s="27"/>
      <c r="B8" s="28"/>
      <c r="C8" s="28"/>
      <c r="D8" s="73"/>
      <c r="E8" s="73"/>
      <c r="F8" s="27"/>
      <c r="G8" s="30"/>
      <c r="H8" s="34"/>
      <c r="I8" s="31"/>
      <c r="J8" s="31" t="str">
        <f t="shared" ref="J8:J31" si="0">IF(OR(H8=0,I8=0),"",(I8-H8)/ABS(H8)*100)</f>
        <v/>
      </c>
      <c r="K8" s="33"/>
    </row>
    <row r="9" ht="15" customHeight="1" spans="1:11">
      <c r="A9" s="27"/>
      <c r="B9" s="28"/>
      <c r="C9" s="28"/>
      <c r="D9" s="73"/>
      <c r="E9" s="73"/>
      <c r="F9" s="27"/>
      <c r="G9" s="30"/>
      <c r="H9" s="34"/>
      <c r="I9" s="31"/>
      <c r="J9" s="31" t="str">
        <f t="shared" si="0"/>
        <v/>
      </c>
      <c r="K9" s="33"/>
    </row>
    <row r="10" ht="15" customHeight="1" spans="1:11">
      <c r="A10" s="27"/>
      <c r="B10" s="28"/>
      <c r="C10" s="28"/>
      <c r="D10" s="73"/>
      <c r="E10" s="73"/>
      <c r="F10" s="27"/>
      <c r="G10" s="30"/>
      <c r="H10" s="34"/>
      <c r="I10" s="31"/>
      <c r="J10" s="31" t="str">
        <f t="shared" si="0"/>
        <v/>
      </c>
      <c r="K10" s="33"/>
    </row>
    <row r="11" ht="15" customHeight="1" spans="1:11">
      <c r="A11" s="27"/>
      <c r="B11" s="28"/>
      <c r="C11" s="28"/>
      <c r="D11" s="73"/>
      <c r="E11" s="73"/>
      <c r="F11" s="27"/>
      <c r="G11" s="30"/>
      <c r="H11" s="34"/>
      <c r="I11" s="31"/>
      <c r="J11" s="31" t="str">
        <f t="shared" si="0"/>
        <v/>
      </c>
      <c r="K11" s="33"/>
    </row>
    <row r="12" ht="15" customHeight="1" spans="1:11">
      <c r="A12" s="27"/>
      <c r="B12" s="28"/>
      <c r="C12" s="28"/>
      <c r="D12" s="73"/>
      <c r="E12" s="73"/>
      <c r="F12" s="27"/>
      <c r="G12" s="30"/>
      <c r="H12" s="34"/>
      <c r="I12" s="31"/>
      <c r="J12" s="31" t="str">
        <f t="shared" si="0"/>
        <v/>
      </c>
      <c r="K12" s="33"/>
    </row>
    <row r="13" ht="15" customHeight="1" spans="1:11">
      <c r="A13" s="27"/>
      <c r="B13" s="28"/>
      <c r="C13" s="28"/>
      <c r="D13" s="73"/>
      <c r="E13" s="73"/>
      <c r="F13" s="27"/>
      <c r="G13" s="30"/>
      <c r="H13" s="34"/>
      <c r="I13" s="31"/>
      <c r="J13" s="31" t="str">
        <f t="shared" si="0"/>
        <v/>
      </c>
      <c r="K13" s="33"/>
    </row>
    <row r="14" ht="15" customHeight="1" spans="1:11">
      <c r="A14" s="27"/>
      <c r="B14" s="28"/>
      <c r="C14" s="28"/>
      <c r="D14" s="73"/>
      <c r="E14" s="73"/>
      <c r="F14" s="27"/>
      <c r="G14" s="30"/>
      <c r="H14" s="34"/>
      <c r="I14" s="31"/>
      <c r="J14" s="31" t="str">
        <f t="shared" si="0"/>
        <v/>
      </c>
      <c r="K14" s="33"/>
    </row>
    <row r="15" ht="15" customHeight="1" spans="1:11">
      <c r="A15" s="27"/>
      <c r="B15" s="28"/>
      <c r="C15" s="28"/>
      <c r="D15" s="73"/>
      <c r="E15" s="73"/>
      <c r="F15" s="27"/>
      <c r="G15" s="30"/>
      <c r="H15" s="34"/>
      <c r="I15" s="31"/>
      <c r="J15" s="31" t="str">
        <f t="shared" si="0"/>
        <v/>
      </c>
      <c r="K15" s="33"/>
    </row>
    <row r="16" ht="15" customHeight="1" spans="1:11">
      <c r="A16" s="27"/>
      <c r="B16" s="28"/>
      <c r="C16" s="28"/>
      <c r="D16" s="73"/>
      <c r="E16" s="73"/>
      <c r="F16" s="27"/>
      <c r="G16" s="30"/>
      <c r="H16" s="34"/>
      <c r="I16" s="31"/>
      <c r="J16" s="31" t="str">
        <f t="shared" si="0"/>
        <v/>
      </c>
      <c r="K16" s="33"/>
    </row>
    <row r="17" ht="15" customHeight="1" spans="1:11">
      <c r="A17" s="27"/>
      <c r="B17" s="28"/>
      <c r="C17" s="28"/>
      <c r="D17" s="73"/>
      <c r="E17" s="73"/>
      <c r="F17" s="27"/>
      <c r="G17" s="30"/>
      <c r="H17" s="34"/>
      <c r="I17" s="31"/>
      <c r="J17" s="31" t="str">
        <f t="shared" si="0"/>
        <v/>
      </c>
      <c r="K17" s="33"/>
    </row>
    <row r="18" ht="15" customHeight="1" spans="1:11">
      <c r="A18" s="27"/>
      <c r="B18" s="28"/>
      <c r="C18" s="28"/>
      <c r="D18" s="73"/>
      <c r="E18" s="73"/>
      <c r="F18" s="27"/>
      <c r="G18" s="30"/>
      <c r="H18" s="34"/>
      <c r="I18" s="31"/>
      <c r="J18" s="31" t="str">
        <f t="shared" si="0"/>
        <v/>
      </c>
      <c r="K18" s="33"/>
    </row>
    <row r="19" ht="15" customHeight="1" spans="1:11">
      <c r="A19" s="27"/>
      <c r="B19" s="28"/>
      <c r="C19" s="28"/>
      <c r="D19" s="73"/>
      <c r="E19" s="73"/>
      <c r="F19" s="27"/>
      <c r="G19" s="30"/>
      <c r="H19" s="34"/>
      <c r="I19" s="31"/>
      <c r="J19" s="31" t="str">
        <f t="shared" si="0"/>
        <v/>
      </c>
      <c r="K19" s="33"/>
    </row>
    <row r="20" ht="15" customHeight="1" spans="1:11">
      <c r="A20" s="27"/>
      <c r="B20" s="28"/>
      <c r="C20" s="28"/>
      <c r="D20" s="73"/>
      <c r="E20" s="73"/>
      <c r="F20" s="27"/>
      <c r="G20" s="30"/>
      <c r="H20" s="34"/>
      <c r="I20" s="31"/>
      <c r="J20" s="31" t="str">
        <f t="shared" si="0"/>
        <v/>
      </c>
      <c r="K20" s="33"/>
    </row>
    <row r="21" ht="15" customHeight="1" spans="1:11">
      <c r="A21" s="27"/>
      <c r="B21" s="28"/>
      <c r="C21" s="28"/>
      <c r="D21" s="73"/>
      <c r="E21" s="73"/>
      <c r="F21" s="27"/>
      <c r="G21" s="30"/>
      <c r="H21" s="34"/>
      <c r="I21" s="31"/>
      <c r="J21" s="31" t="str">
        <f t="shared" si="0"/>
        <v/>
      </c>
      <c r="K21" s="33"/>
    </row>
    <row r="22" ht="15" customHeight="1" spans="1:11">
      <c r="A22" s="27"/>
      <c r="B22" s="28"/>
      <c r="C22" s="28"/>
      <c r="D22" s="73"/>
      <c r="E22" s="73"/>
      <c r="F22" s="27"/>
      <c r="G22" s="30"/>
      <c r="H22" s="34"/>
      <c r="I22" s="31"/>
      <c r="J22" s="31" t="str">
        <f t="shared" si="0"/>
        <v/>
      </c>
      <c r="K22" s="33"/>
    </row>
    <row r="23" ht="15" customHeight="1" spans="1:11">
      <c r="A23" s="27"/>
      <c r="B23" s="28"/>
      <c r="C23" s="28"/>
      <c r="D23" s="73"/>
      <c r="E23" s="73"/>
      <c r="F23" s="27"/>
      <c r="G23" s="30"/>
      <c r="H23" s="34"/>
      <c r="I23" s="31"/>
      <c r="J23" s="31" t="str">
        <f t="shared" si="0"/>
        <v/>
      </c>
      <c r="K23" s="33"/>
    </row>
    <row r="24" ht="15" customHeight="1" spans="1:11">
      <c r="A24" s="27"/>
      <c r="B24" s="28"/>
      <c r="C24" s="28"/>
      <c r="D24" s="73"/>
      <c r="E24" s="73"/>
      <c r="F24" s="27"/>
      <c r="G24" s="30"/>
      <c r="H24" s="34"/>
      <c r="I24" s="31"/>
      <c r="J24" s="31" t="str">
        <f t="shared" si="0"/>
        <v/>
      </c>
      <c r="K24" s="33"/>
    </row>
    <row r="25" ht="15" customHeight="1" spans="1:11">
      <c r="A25" s="27"/>
      <c r="B25" s="28"/>
      <c r="C25" s="28"/>
      <c r="D25" s="73"/>
      <c r="E25" s="73"/>
      <c r="F25" s="27"/>
      <c r="G25" s="30"/>
      <c r="H25" s="34"/>
      <c r="I25" s="31"/>
      <c r="J25" s="31" t="str">
        <f t="shared" si="0"/>
        <v/>
      </c>
      <c r="K25" s="33"/>
    </row>
    <row r="26" ht="15" customHeight="1" spans="1:11">
      <c r="A26" s="27"/>
      <c r="B26" s="28"/>
      <c r="C26" s="28"/>
      <c r="D26" s="73"/>
      <c r="E26" s="73"/>
      <c r="F26" s="27"/>
      <c r="G26" s="30"/>
      <c r="H26" s="34"/>
      <c r="I26" s="31"/>
      <c r="J26" s="31" t="str">
        <f t="shared" si="0"/>
        <v/>
      </c>
      <c r="K26" s="33"/>
    </row>
    <row r="27" ht="15" customHeight="1" spans="1:11">
      <c r="A27" s="27"/>
      <c r="B27" s="28"/>
      <c r="C27" s="28"/>
      <c r="D27" s="73"/>
      <c r="E27" s="73"/>
      <c r="F27" s="27"/>
      <c r="G27" s="30"/>
      <c r="H27" s="34"/>
      <c r="I27" s="31"/>
      <c r="J27" s="31" t="str">
        <f t="shared" si="0"/>
        <v/>
      </c>
      <c r="K27" s="33"/>
    </row>
    <row r="28" ht="15" customHeight="1" spans="1:11">
      <c r="A28" s="27"/>
      <c r="B28" s="28"/>
      <c r="C28" s="28"/>
      <c r="D28" s="73"/>
      <c r="E28" s="73"/>
      <c r="F28" s="27"/>
      <c r="G28" s="30"/>
      <c r="H28" s="34"/>
      <c r="I28" s="31"/>
      <c r="J28" s="31" t="str">
        <f t="shared" si="0"/>
        <v/>
      </c>
      <c r="K28" s="33"/>
    </row>
    <row r="29" ht="15" customHeight="1" spans="1:11">
      <c r="A29" s="27"/>
      <c r="B29" s="28"/>
      <c r="C29" s="28"/>
      <c r="D29" s="73"/>
      <c r="E29" s="73"/>
      <c r="F29" s="27"/>
      <c r="G29" s="30"/>
      <c r="H29" s="34"/>
      <c r="I29" s="31"/>
      <c r="J29" s="31" t="str">
        <f t="shared" si="0"/>
        <v/>
      </c>
      <c r="K29" s="33"/>
    </row>
    <row r="30" ht="15" customHeight="1" spans="1:11">
      <c r="A30" s="27"/>
      <c r="B30" s="28"/>
      <c r="C30" s="28"/>
      <c r="D30" s="73"/>
      <c r="E30" s="73"/>
      <c r="F30" s="27"/>
      <c r="G30" s="30"/>
      <c r="H30" s="34"/>
      <c r="I30" s="31"/>
      <c r="J30" s="31" t="str">
        <f t="shared" si="0"/>
        <v/>
      </c>
      <c r="K30" s="33"/>
    </row>
    <row r="31" s="14" customFormat="1" ht="15" customHeight="1" spans="1:11">
      <c r="A31" s="35" t="s">
        <v>998</v>
      </c>
      <c r="B31" s="36"/>
      <c r="C31" s="24"/>
      <c r="D31" s="24"/>
      <c r="E31" s="24"/>
      <c r="F31" s="24"/>
      <c r="G31" s="38">
        <f>SUM(G7:G30)</f>
        <v>0</v>
      </c>
      <c r="H31" s="39">
        <f>SUM(H7:H30)</f>
        <v>0</v>
      </c>
      <c r="I31" s="40">
        <f>SUM(I7:I30)</f>
        <v>0</v>
      </c>
      <c r="J31" s="31" t="str">
        <f t="shared" si="0"/>
        <v/>
      </c>
      <c r="K31" s="41"/>
    </row>
  </sheetData>
  <mergeCells count="3">
    <mergeCell ref="A2:K2"/>
    <mergeCell ref="A3:K3"/>
    <mergeCell ref="A31:B31"/>
  </mergeCells>
  <hyperlinks>
    <hyperlink ref="A1" location="索引目录!I21" display="返回索引页"/>
    <hyperlink ref="B1" location="'非流动负债汇总 '!B7" display="返回"/>
  </hyperlinks>
  <printOptions horizontalCentered="1"/>
  <pageMargins left="0.15748031496063" right="0.15748031496063" top="0.984251968503937" bottom="0.78740157480315" header="0.984251968503937" footer="0.393700787401575"/>
  <pageSetup paperSize="9" fitToHeight="0" orientation="landscape" horizontalDpi="300" verticalDpi="300"/>
  <headerFooter alignWithMargins="0">
    <oddFooter>&amp;L&amp;9&amp;"宋体,常规"被评估单位填表人：
填表日期：      年   月   日&amp;C&amp;9&amp;"宋体,常规"评估人员：
&amp;R&amp;9&amp;"宋体,常规"共&amp;N页，第&amp;P页</oddFooter>
  </headerFooter>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7"/>
  <dimension ref="A1:I31"/>
  <sheetViews>
    <sheetView zoomScale="90" zoomScaleNormal="90" workbookViewId="0">
      <pane ySplit="6" topLeftCell="A16" activePane="bottomLeft" state="frozen"/>
      <selection/>
      <selection pane="bottomLeft" activeCell="B1" sqref="B1"/>
    </sheetView>
  </sheetViews>
  <sheetFormatPr defaultColWidth="8.75" defaultRowHeight="13"/>
  <cols>
    <col min="1" max="1" width="7.58333333333333" style="15" customWidth="1"/>
    <col min="2" max="2" width="29" style="15" customWidth="1"/>
    <col min="3" max="3" width="20.25" style="15" customWidth="1"/>
    <col min="4" max="4" width="11.5" style="15" customWidth="1"/>
    <col min="5" max="5" width="13" style="15" hidden="1" customWidth="1" outlineLevel="1"/>
    <col min="6" max="6" width="19.0833333333333" style="15" customWidth="1" collapsed="1"/>
    <col min="7" max="7" width="19.0833333333333" style="15" customWidth="1"/>
    <col min="8" max="8" width="14.5833333333333" style="15" customWidth="1"/>
    <col min="9" max="9" width="8.83333333333333" style="15" customWidth="1"/>
    <col min="10" max="16383" width="8.75" style="15"/>
  </cols>
  <sheetData>
    <row r="1" s="11" customFormat="1" ht="12.4" customHeight="1" spans="1:9">
      <c r="A1" s="17" t="s">
        <v>361</v>
      </c>
      <c r="B1" s="72" t="s">
        <v>279</v>
      </c>
      <c r="C1" s="18"/>
      <c r="D1" s="18"/>
      <c r="E1" s="18"/>
      <c r="F1" s="18"/>
      <c r="G1" s="18"/>
      <c r="H1" s="18"/>
      <c r="I1" s="18"/>
    </row>
    <row r="2" s="12" customFormat="1" ht="30" customHeight="1" spans="1:9">
      <c r="A2" s="45" t="s">
        <v>1107</v>
      </c>
      <c r="B2" s="45"/>
      <c r="C2" s="45"/>
      <c r="D2" s="45"/>
      <c r="E2" s="45"/>
      <c r="F2" s="45"/>
      <c r="G2" s="45"/>
      <c r="H2" s="45"/>
      <c r="I2" s="45"/>
    </row>
    <row r="3" s="15" customFormat="1" ht="15" customHeight="1" spans="1:9">
      <c r="A3" s="20" t="e">
        <f>CONCATENATE(#REF!,#REF!,#REF!,#REF!,#REF!,#REF!,#REF!)</f>
        <v>#REF!</v>
      </c>
      <c r="B3" s="20"/>
      <c r="C3" s="20"/>
      <c r="D3" s="20"/>
      <c r="E3" s="20"/>
      <c r="F3" s="20"/>
      <c r="G3" s="21"/>
      <c r="H3" s="21"/>
      <c r="I3" s="21"/>
    </row>
    <row r="4" s="15" customFormat="1" ht="15" customHeight="1" spans="1:9">
      <c r="A4" s="20"/>
      <c r="B4" s="20"/>
      <c r="C4" s="20"/>
      <c r="D4" s="20"/>
      <c r="E4" s="20"/>
      <c r="F4" s="20"/>
      <c r="G4" s="21"/>
      <c r="H4" s="21"/>
      <c r="I4" s="22" t="s">
        <v>1108</v>
      </c>
    </row>
    <row r="5" s="15" customFormat="1" ht="15" customHeight="1" spans="1:9">
      <c r="A5" s="23" t="e">
        <f>#REF!&amp;#REF!</f>
        <v>#REF!</v>
      </c>
      <c r="I5" s="22" t="s">
        <v>282</v>
      </c>
    </row>
    <row r="6" s="14" customFormat="1" ht="25.15" customHeight="1" spans="1:9">
      <c r="A6" s="24" t="s">
        <v>283</v>
      </c>
      <c r="B6" s="24" t="s">
        <v>1109</v>
      </c>
      <c r="C6" s="24" t="s">
        <v>609</v>
      </c>
      <c r="D6" s="24" t="s">
        <v>486</v>
      </c>
      <c r="E6" s="25" t="s">
        <v>243</v>
      </c>
      <c r="F6" s="26" t="s">
        <v>244</v>
      </c>
      <c r="G6" s="24" t="s">
        <v>245</v>
      </c>
      <c r="H6" s="24" t="s">
        <v>285</v>
      </c>
      <c r="I6" s="24" t="s">
        <v>1106</v>
      </c>
    </row>
    <row r="7" s="15" customFormat="1" ht="15" customHeight="1" spans="1:9">
      <c r="A7" s="27"/>
      <c r="B7" s="28"/>
      <c r="C7" s="28"/>
      <c r="D7" s="29"/>
      <c r="E7" s="30"/>
      <c r="F7" s="34"/>
      <c r="G7" s="31"/>
      <c r="H7" s="31" t="str">
        <f>IF(OR(F7=0,G7=0),"",(G7-F7)/ABS(F7)*100)</f>
        <v/>
      </c>
      <c r="I7" s="33"/>
    </row>
    <row r="8" s="15" customFormat="1" ht="15" customHeight="1" spans="1:9">
      <c r="A8" s="27"/>
      <c r="B8" s="28"/>
      <c r="C8" s="28"/>
      <c r="D8" s="29"/>
      <c r="E8" s="30"/>
      <c r="F8" s="34"/>
      <c r="G8" s="31"/>
      <c r="H8" s="31" t="str">
        <f t="shared" ref="H8:H31" si="0">IF(OR(F8=0,G8=0),"",(G8-F8)/ABS(F8)*100)</f>
        <v/>
      </c>
      <c r="I8" s="33"/>
    </row>
    <row r="9" s="15" customFormat="1" ht="15" customHeight="1" spans="1:9">
      <c r="A9" s="27"/>
      <c r="B9" s="28"/>
      <c r="C9" s="28"/>
      <c r="D9" s="29"/>
      <c r="E9" s="30"/>
      <c r="F9" s="34"/>
      <c r="G9" s="31"/>
      <c r="H9" s="31" t="str">
        <f t="shared" si="0"/>
        <v/>
      </c>
      <c r="I9" s="33"/>
    </row>
    <row r="10" s="15" customFormat="1" ht="15" customHeight="1" spans="1:9">
      <c r="A10" s="27"/>
      <c r="B10" s="28"/>
      <c r="C10" s="28"/>
      <c r="D10" s="29"/>
      <c r="E10" s="30"/>
      <c r="F10" s="34"/>
      <c r="G10" s="31"/>
      <c r="H10" s="31" t="str">
        <f t="shared" si="0"/>
        <v/>
      </c>
      <c r="I10" s="33"/>
    </row>
    <row r="11" s="15" customFormat="1" ht="15" customHeight="1" spans="1:9">
      <c r="A11" s="27"/>
      <c r="B11" s="28"/>
      <c r="C11" s="28"/>
      <c r="D11" s="29"/>
      <c r="E11" s="30"/>
      <c r="F11" s="34"/>
      <c r="G11" s="31"/>
      <c r="H11" s="31" t="str">
        <f t="shared" si="0"/>
        <v/>
      </c>
      <c r="I11" s="33"/>
    </row>
    <row r="12" s="15" customFormat="1" ht="15" customHeight="1" spans="1:9">
      <c r="A12" s="27"/>
      <c r="B12" s="28"/>
      <c r="C12" s="28"/>
      <c r="D12" s="29"/>
      <c r="E12" s="30"/>
      <c r="F12" s="34"/>
      <c r="G12" s="31"/>
      <c r="H12" s="31" t="str">
        <f t="shared" si="0"/>
        <v/>
      </c>
      <c r="I12" s="33"/>
    </row>
    <row r="13" s="15" customFormat="1" ht="15" customHeight="1" spans="1:9">
      <c r="A13" s="27"/>
      <c r="B13" s="28"/>
      <c r="C13" s="28"/>
      <c r="D13" s="29"/>
      <c r="E13" s="30"/>
      <c r="F13" s="34"/>
      <c r="G13" s="31"/>
      <c r="H13" s="31" t="str">
        <f t="shared" si="0"/>
        <v/>
      </c>
      <c r="I13" s="33"/>
    </row>
    <row r="14" s="15" customFormat="1" ht="15" customHeight="1" spans="1:9">
      <c r="A14" s="27"/>
      <c r="B14" s="28"/>
      <c r="C14" s="28"/>
      <c r="D14" s="29"/>
      <c r="E14" s="30"/>
      <c r="F14" s="34"/>
      <c r="G14" s="31"/>
      <c r="H14" s="31" t="str">
        <f t="shared" si="0"/>
        <v/>
      </c>
      <c r="I14" s="33"/>
    </row>
    <row r="15" s="15" customFormat="1" ht="15" customHeight="1" spans="1:9">
      <c r="A15" s="27"/>
      <c r="B15" s="28"/>
      <c r="C15" s="28"/>
      <c r="D15" s="29"/>
      <c r="E15" s="30"/>
      <c r="F15" s="34"/>
      <c r="G15" s="31"/>
      <c r="H15" s="31" t="str">
        <f t="shared" si="0"/>
        <v/>
      </c>
      <c r="I15" s="33"/>
    </row>
    <row r="16" s="15" customFormat="1" ht="15" customHeight="1" spans="1:9">
      <c r="A16" s="27"/>
      <c r="B16" s="28"/>
      <c r="C16" s="28"/>
      <c r="D16" s="29"/>
      <c r="E16" s="30"/>
      <c r="F16" s="34"/>
      <c r="G16" s="31"/>
      <c r="H16" s="31" t="str">
        <f t="shared" si="0"/>
        <v/>
      </c>
      <c r="I16" s="33"/>
    </row>
    <row r="17" s="15" customFormat="1" ht="15" customHeight="1" spans="1:9">
      <c r="A17" s="27"/>
      <c r="B17" s="28"/>
      <c r="C17" s="28"/>
      <c r="D17" s="29"/>
      <c r="E17" s="30"/>
      <c r="F17" s="34"/>
      <c r="G17" s="31"/>
      <c r="H17" s="31" t="str">
        <f t="shared" si="0"/>
        <v/>
      </c>
      <c r="I17" s="33"/>
    </row>
    <row r="18" s="15" customFormat="1" ht="15" customHeight="1" spans="1:9">
      <c r="A18" s="27"/>
      <c r="B18" s="28"/>
      <c r="C18" s="28"/>
      <c r="D18" s="29"/>
      <c r="E18" s="30"/>
      <c r="F18" s="34"/>
      <c r="G18" s="31"/>
      <c r="H18" s="31" t="str">
        <f t="shared" si="0"/>
        <v/>
      </c>
      <c r="I18" s="33"/>
    </row>
    <row r="19" s="15" customFormat="1" ht="15" customHeight="1" spans="1:9">
      <c r="A19" s="27"/>
      <c r="B19" s="28"/>
      <c r="C19" s="28"/>
      <c r="D19" s="29"/>
      <c r="E19" s="30"/>
      <c r="F19" s="34"/>
      <c r="G19" s="31"/>
      <c r="H19" s="31" t="str">
        <f t="shared" si="0"/>
        <v/>
      </c>
      <c r="I19" s="33"/>
    </row>
    <row r="20" s="15" customFormat="1" ht="15" customHeight="1" spans="1:9">
      <c r="A20" s="27"/>
      <c r="B20" s="28"/>
      <c r="C20" s="28"/>
      <c r="D20" s="29"/>
      <c r="E20" s="30"/>
      <c r="F20" s="34"/>
      <c r="G20" s="31"/>
      <c r="H20" s="31" t="str">
        <f t="shared" si="0"/>
        <v/>
      </c>
      <c r="I20" s="33"/>
    </row>
    <row r="21" s="15" customFormat="1" ht="15" customHeight="1" spans="1:9">
      <c r="A21" s="27"/>
      <c r="B21" s="28"/>
      <c r="C21" s="28"/>
      <c r="D21" s="29"/>
      <c r="E21" s="30"/>
      <c r="F21" s="34"/>
      <c r="G21" s="31"/>
      <c r="H21" s="31" t="str">
        <f t="shared" si="0"/>
        <v/>
      </c>
      <c r="I21" s="33"/>
    </row>
    <row r="22" s="15" customFormat="1" ht="15" customHeight="1" spans="1:9">
      <c r="A22" s="27"/>
      <c r="B22" s="28"/>
      <c r="C22" s="28"/>
      <c r="D22" s="29"/>
      <c r="E22" s="30"/>
      <c r="F22" s="34"/>
      <c r="G22" s="31"/>
      <c r="H22" s="31" t="str">
        <f t="shared" si="0"/>
        <v/>
      </c>
      <c r="I22" s="33"/>
    </row>
    <row r="23" s="15" customFormat="1" ht="15" customHeight="1" spans="1:9">
      <c r="A23" s="27"/>
      <c r="B23" s="28"/>
      <c r="C23" s="28"/>
      <c r="D23" s="29"/>
      <c r="E23" s="30"/>
      <c r="F23" s="34"/>
      <c r="G23" s="31"/>
      <c r="H23" s="31" t="str">
        <f t="shared" si="0"/>
        <v/>
      </c>
      <c r="I23" s="33"/>
    </row>
    <row r="24" s="15" customFormat="1" ht="15" customHeight="1" spans="1:9">
      <c r="A24" s="27"/>
      <c r="B24" s="28"/>
      <c r="C24" s="28"/>
      <c r="D24" s="29"/>
      <c r="E24" s="30"/>
      <c r="F24" s="34"/>
      <c r="G24" s="31"/>
      <c r="H24" s="31" t="str">
        <f t="shared" si="0"/>
        <v/>
      </c>
      <c r="I24" s="33"/>
    </row>
    <row r="25" s="15" customFormat="1" ht="15" customHeight="1" spans="1:9">
      <c r="A25" s="27"/>
      <c r="B25" s="28"/>
      <c r="C25" s="28"/>
      <c r="D25" s="29"/>
      <c r="E25" s="30"/>
      <c r="F25" s="34"/>
      <c r="G25" s="31"/>
      <c r="H25" s="31" t="str">
        <f t="shared" si="0"/>
        <v/>
      </c>
      <c r="I25" s="33"/>
    </row>
    <row r="26" s="15" customFormat="1" ht="15" customHeight="1" spans="1:9">
      <c r="A26" s="27"/>
      <c r="B26" s="28"/>
      <c r="C26" s="28"/>
      <c r="D26" s="29"/>
      <c r="E26" s="30"/>
      <c r="F26" s="34"/>
      <c r="G26" s="31"/>
      <c r="H26" s="31" t="str">
        <f t="shared" si="0"/>
        <v/>
      </c>
      <c r="I26" s="33"/>
    </row>
    <row r="27" s="15" customFormat="1" ht="15" customHeight="1" spans="1:9">
      <c r="A27" s="27"/>
      <c r="B27" s="28"/>
      <c r="C27" s="28"/>
      <c r="D27" s="29"/>
      <c r="E27" s="30"/>
      <c r="F27" s="34"/>
      <c r="G27" s="31"/>
      <c r="H27" s="31" t="str">
        <f t="shared" si="0"/>
        <v/>
      </c>
      <c r="I27" s="33"/>
    </row>
    <row r="28" s="15" customFormat="1" ht="15" customHeight="1" spans="1:9">
      <c r="A28" s="27"/>
      <c r="B28" s="28"/>
      <c r="C28" s="28"/>
      <c r="D28" s="29"/>
      <c r="E28" s="30"/>
      <c r="F28" s="34"/>
      <c r="G28" s="31"/>
      <c r="H28" s="31" t="str">
        <f t="shared" si="0"/>
        <v/>
      </c>
      <c r="I28" s="33"/>
    </row>
    <row r="29" s="15" customFormat="1" ht="15" customHeight="1" spans="1:9">
      <c r="A29" s="27"/>
      <c r="B29" s="28"/>
      <c r="C29" s="28"/>
      <c r="D29" s="29"/>
      <c r="E29" s="30"/>
      <c r="F29" s="34"/>
      <c r="G29" s="31"/>
      <c r="H29" s="31" t="str">
        <f t="shared" si="0"/>
        <v/>
      </c>
      <c r="I29" s="33"/>
    </row>
    <row r="30" s="15" customFormat="1" ht="15" customHeight="1" spans="1:9">
      <c r="A30" s="27"/>
      <c r="B30" s="28"/>
      <c r="C30" s="28"/>
      <c r="D30" s="29"/>
      <c r="E30" s="30"/>
      <c r="F30" s="34"/>
      <c r="G30" s="31"/>
      <c r="H30" s="31" t="str">
        <f t="shared" si="0"/>
        <v/>
      </c>
      <c r="I30" s="33"/>
    </row>
    <row r="31" s="14" customFormat="1" ht="15" customHeight="1" spans="1:9">
      <c r="A31" s="35" t="s">
        <v>998</v>
      </c>
      <c r="B31" s="36"/>
      <c r="C31" s="24"/>
      <c r="D31" s="24"/>
      <c r="E31" s="38">
        <f t="shared" ref="E31:G31" si="1">SUM(E7:E30)</f>
        <v>0</v>
      </c>
      <c r="F31" s="39">
        <f t="shared" si="1"/>
        <v>0</v>
      </c>
      <c r="G31" s="40">
        <f t="shared" si="1"/>
        <v>0</v>
      </c>
      <c r="H31" s="31" t="str">
        <f t="shared" si="0"/>
        <v/>
      </c>
      <c r="I31" s="41"/>
    </row>
  </sheetData>
  <mergeCells count="3">
    <mergeCell ref="A2:I2"/>
    <mergeCell ref="A3:I3"/>
    <mergeCell ref="A31:B31"/>
  </mergeCells>
  <hyperlinks>
    <hyperlink ref="A1" location="索引目录!I21" display="返回索引页"/>
    <hyperlink ref="B1" location="'非流动负债汇总 '!B7" display="返回"/>
  </hyperlinks>
  <printOptions horizontalCentered="1"/>
  <pageMargins left="0.15748031496063" right="0.15748031496063" top="0.984251968503937" bottom="0.78740157480315" header="0.984251968503937" footer="0.393700787401575"/>
  <pageSetup paperSize="9" orientation="landscape"/>
  <headerFooter alignWithMargins="0">
    <oddFooter>&amp;L&amp;9&amp;"宋体,常规"被评估单位填表人：
填表日期：      年   月   日&amp;C&amp;9&amp;"宋体,常规"评估人员：
&amp;R&amp;9&amp;"宋体,常规"共&amp;N页，第&amp;P页</oddFooter>
  </headerFooter>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8">
    <tabColor theme="9" tint="0.399945066682943"/>
  </sheetPr>
  <dimension ref="A1:G30"/>
  <sheetViews>
    <sheetView zoomScale="90" zoomScaleNormal="90" workbookViewId="0">
      <pane xSplit="7" ySplit="6" topLeftCell="H13" activePane="bottomRight" state="frozen"/>
      <selection/>
      <selection pane="topRight"/>
      <selection pane="bottomLeft"/>
      <selection pane="bottomRight" activeCell="B1" sqref="B1"/>
    </sheetView>
  </sheetViews>
  <sheetFormatPr defaultColWidth="9" defaultRowHeight="15.75" customHeight="1" outlineLevelCol="6"/>
  <cols>
    <col min="1" max="1" width="9.25" style="15" customWidth="1"/>
    <col min="2" max="2" width="33.75" style="15" customWidth="1"/>
    <col min="3" max="3" width="16.5833333333333" style="15" hidden="1" customWidth="1" outlineLevel="1"/>
    <col min="4" max="4" width="20.5833333333333" style="15" customWidth="1" collapsed="1"/>
    <col min="5" max="5" width="20.5833333333333" style="15" customWidth="1"/>
    <col min="6" max="6" width="20.5" style="15" customWidth="1"/>
    <col min="7" max="7" width="16.3333333333333" style="15" customWidth="1"/>
    <col min="8" max="16384" width="9" style="15"/>
  </cols>
  <sheetData>
    <row r="1" s="11" customFormat="1" ht="10.5" spans="1:7">
      <c r="A1" s="16" t="s">
        <v>412</v>
      </c>
      <c r="B1" s="16" t="s">
        <v>402</v>
      </c>
      <c r="C1" s="18"/>
      <c r="D1" s="18"/>
      <c r="E1" s="18"/>
      <c r="F1" s="18"/>
      <c r="G1" s="18"/>
    </row>
    <row r="2" s="12" customFormat="1" ht="30" customHeight="1" spans="1:7">
      <c r="A2" s="19" t="s">
        <v>1110</v>
      </c>
      <c r="B2" s="19"/>
      <c r="C2" s="19"/>
      <c r="D2" s="19"/>
      <c r="E2" s="19"/>
      <c r="F2" s="19"/>
      <c r="G2" s="19"/>
    </row>
    <row r="3" ht="15" customHeight="1" spans="1:7">
      <c r="A3" s="20" t="e">
        <f>CONCATENATE(#REF!,#REF!,#REF!,#REF!,#REF!,#REF!,#REF!)</f>
        <v>#REF!</v>
      </c>
      <c r="B3" s="20"/>
      <c r="C3" s="20"/>
      <c r="D3" s="20"/>
      <c r="E3" s="20"/>
      <c r="F3" s="20"/>
      <c r="G3" s="20"/>
    </row>
    <row r="4" ht="15" customHeight="1" spans="1:7">
      <c r="A4" s="20"/>
      <c r="B4" s="20"/>
      <c r="C4" s="20"/>
      <c r="D4" s="20"/>
      <c r="E4" s="20"/>
      <c r="F4" s="20"/>
      <c r="G4" s="63" t="s">
        <v>1111</v>
      </c>
    </row>
    <row r="5" ht="15" customHeight="1" spans="1:7">
      <c r="A5" s="23" t="e">
        <f>#REF!&amp;#REF!</f>
        <v>#REF!</v>
      </c>
      <c r="G5" s="63" t="s">
        <v>282</v>
      </c>
    </row>
    <row r="6" s="13" customFormat="1" ht="15" customHeight="1" spans="1:7">
      <c r="A6" s="64" t="s">
        <v>365</v>
      </c>
      <c r="B6" s="64" t="s">
        <v>366</v>
      </c>
      <c r="C6" s="65" t="s">
        <v>367</v>
      </c>
      <c r="D6" s="64" t="s">
        <v>368</v>
      </c>
      <c r="E6" s="64" t="s">
        <v>369</v>
      </c>
      <c r="F6" s="66" t="s">
        <v>505</v>
      </c>
      <c r="G6" s="64" t="s">
        <v>431</v>
      </c>
    </row>
    <row r="7" ht="15" customHeight="1" spans="1:7">
      <c r="A7" s="67" t="s">
        <v>1112</v>
      </c>
      <c r="B7" s="33" t="s">
        <v>50</v>
      </c>
      <c r="C7" s="30">
        <f>长期应付款!G31</f>
        <v>0</v>
      </c>
      <c r="D7" s="34">
        <f>长期应付款!J31</f>
        <v>0</v>
      </c>
      <c r="E7" s="31">
        <f>长期应付款!K31</f>
        <v>0</v>
      </c>
      <c r="F7" s="68" t="str">
        <f>IF(OR(AND(D7=0,E7=0),E7=0),"",E7-D7)</f>
        <v/>
      </c>
      <c r="G7" s="68" t="str">
        <f>IF(ISERROR(F7/D7),"",F7/ABS(D7)*100)</f>
        <v/>
      </c>
    </row>
    <row r="8" ht="15" customHeight="1" spans="1:7">
      <c r="A8" s="67" t="s">
        <v>1113</v>
      </c>
      <c r="B8" s="33" t="s">
        <v>1114</v>
      </c>
      <c r="C8" s="30">
        <f>'长期应付-专项应付款'!G31</f>
        <v>0</v>
      </c>
      <c r="D8" s="34">
        <f>'长期应付-专项应付款'!H31</f>
        <v>0</v>
      </c>
      <c r="E8" s="31">
        <f>'长期应付-专项应付款'!I31</f>
        <v>0</v>
      </c>
      <c r="F8" s="31" t="str">
        <f t="shared" ref="F8:F28" si="0">IF(OR(AND(D8=0,E8=0),E8=0),"",E8-D8)</f>
        <v/>
      </c>
      <c r="G8" s="69" t="str">
        <f t="shared" ref="G8:G28" si="1">IF(ISERROR(F8/D8),"",F8/ABS(D8)*100)</f>
        <v/>
      </c>
    </row>
    <row r="9" ht="15" customHeight="1" spans="1:7">
      <c r="A9" s="67"/>
      <c r="B9" s="33"/>
      <c r="C9" s="30"/>
      <c r="D9" s="34"/>
      <c r="E9" s="31"/>
      <c r="F9" s="31"/>
      <c r="G9" s="69"/>
    </row>
    <row r="10" ht="15" customHeight="1" spans="1:7">
      <c r="A10" s="67"/>
      <c r="B10" s="33"/>
      <c r="C10" s="30"/>
      <c r="D10" s="34"/>
      <c r="E10" s="31"/>
      <c r="F10" s="31"/>
      <c r="G10" s="69"/>
    </row>
    <row r="11" ht="15" customHeight="1" spans="1:7">
      <c r="A11" s="67"/>
      <c r="B11" s="33"/>
      <c r="C11" s="30"/>
      <c r="D11" s="34"/>
      <c r="E11" s="31"/>
      <c r="F11" s="31"/>
      <c r="G11" s="69"/>
    </row>
    <row r="12" ht="15" customHeight="1" spans="1:7">
      <c r="A12" s="67"/>
      <c r="B12" s="33"/>
      <c r="C12" s="30"/>
      <c r="D12" s="34"/>
      <c r="E12" s="31"/>
      <c r="F12" s="31"/>
      <c r="G12" s="69"/>
    </row>
    <row r="13" ht="15" customHeight="1" spans="1:7">
      <c r="A13" s="67"/>
      <c r="B13" s="33"/>
      <c r="C13" s="30"/>
      <c r="D13" s="34"/>
      <c r="E13" s="31"/>
      <c r="F13" s="31"/>
      <c r="G13" s="69"/>
    </row>
    <row r="14" ht="15" customHeight="1" spans="1:7">
      <c r="A14" s="27"/>
      <c r="B14" s="33"/>
      <c r="C14" s="30"/>
      <c r="D14" s="34"/>
      <c r="E14" s="31"/>
      <c r="F14" s="31"/>
      <c r="G14" s="69"/>
    </row>
    <row r="15" ht="15" customHeight="1" spans="1:7">
      <c r="A15" s="27"/>
      <c r="B15" s="33"/>
      <c r="C15" s="30"/>
      <c r="D15" s="34"/>
      <c r="E15" s="31"/>
      <c r="G15" s="31"/>
    </row>
    <row r="16" ht="15" customHeight="1" spans="1:7">
      <c r="A16" s="27"/>
      <c r="B16" s="33"/>
      <c r="C16" s="30"/>
      <c r="D16" s="34"/>
      <c r="E16" s="31"/>
      <c r="F16" s="31"/>
      <c r="G16" s="69"/>
    </row>
    <row r="17" ht="15" customHeight="1" spans="1:7">
      <c r="A17" s="27"/>
      <c r="B17" s="33"/>
      <c r="C17" s="30"/>
      <c r="D17" s="34"/>
      <c r="E17" s="31"/>
      <c r="F17" s="31"/>
      <c r="G17" s="69"/>
    </row>
    <row r="18" ht="15" customHeight="1" spans="1:7">
      <c r="A18" s="27"/>
      <c r="B18" s="33"/>
      <c r="C18" s="30"/>
      <c r="D18" s="34"/>
      <c r="E18" s="31"/>
      <c r="F18" s="31"/>
      <c r="G18" s="69"/>
    </row>
    <row r="19" ht="15" customHeight="1" spans="1:7">
      <c r="A19" s="27"/>
      <c r="B19" s="33"/>
      <c r="C19" s="30"/>
      <c r="D19" s="34"/>
      <c r="E19" s="31"/>
      <c r="F19" s="31"/>
      <c r="G19" s="69"/>
    </row>
    <row r="20" ht="15" customHeight="1" spans="1:7">
      <c r="A20" s="27"/>
      <c r="B20" s="33"/>
      <c r="C20" s="30"/>
      <c r="D20" s="34"/>
      <c r="E20" s="31"/>
      <c r="F20" s="31"/>
      <c r="G20" s="69"/>
    </row>
    <row r="21" ht="15" customHeight="1" spans="1:7">
      <c r="A21" s="27"/>
      <c r="B21" s="33"/>
      <c r="C21" s="30"/>
      <c r="D21" s="34"/>
      <c r="E21" s="31"/>
      <c r="F21" s="31"/>
      <c r="G21" s="69"/>
    </row>
    <row r="22" ht="15" customHeight="1" spans="1:7">
      <c r="A22" s="27"/>
      <c r="B22" s="33"/>
      <c r="C22" s="30"/>
      <c r="D22" s="34"/>
      <c r="E22" s="31"/>
      <c r="F22" s="31"/>
      <c r="G22" s="69"/>
    </row>
    <row r="23" ht="15" customHeight="1" spans="1:7">
      <c r="A23" s="27"/>
      <c r="B23" s="33"/>
      <c r="C23" s="30"/>
      <c r="D23" s="34"/>
      <c r="E23" s="31"/>
      <c r="F23" s="31"/>
      <c r="G23" s="69"/>
    </row>
    <row r="24" ht="15" customHeight="1" spans="1:7">
      <c r="A24" s="27"/>
      <c r="B24" s="33"/>
      <c r="C24" s="30"/>
      <c r="D24" s="34"/>
      <c r="E24" s="31"/>
      <c r="F24" s="31"/>
      <c r="G24" s="69"/>
    </row>
    <row r="25" ht="15" customHeight="1" spans="1:7">
      <c r="A25" s="27"/>
      <c r="B25" s="33"/>
      <c r="C25" s="30"/>
      <c r="D25" s="34"/>
      <c r="E25" s="31"/>
      <c r="F25" s="31"/>
      <c r="G25" s="69"/>
    </row>
    <row r="26" ht="15" customHeight="1" spans="1:7">
      <c r="A26" s="67"/>
      <c r="B26" s="70"/>
      <c r="C26" s="30"/>
      <c r="D26" s="34"/>
      <c r="E26" s="31"/>
      <c r="F26" s="31"/>
      <c r="G26" s="69"/>
    </row>
    <row r="27" ht="15" customHeight="1" spans="1:7">
      <c r="A27" s="67"/>
      <c r="B27" s="70"/>
      <c r="C27" s="30"/>
      <c r="D27" s="34"/>
      <c r="E27" s="31"/>
      <c r="F27" s="31"/>
      <c r="G27" s="69"/>
    </row>
    <row r="28" s="14" customFormat="1" ht="15" customHeight="1" spans="1:7">
      <c r="A28" s="64" t="s">
        <v>1095</v>
      </c>
      <c r="B28" s="24" t="s">
        <v>215</v>
      </c>
      <c r="C28" s="38">
        <f>SUM(C7:C27)</f>
        <v>0</v>
      </c>
      <c r="D28" s="39">
        <f t="shared" ref="D28:E28" si="2">SUM(D7:D27)</f>
        <v>0</v>
      </c>
      <c r="E28" s="40">
        <f t="shared" si="2"/>
        <v>0</v>
      </c>
      <c r="F28" s="40" t="str">
        <f t="shared" si="0"/>
        <v/>
      </c>
      <c r="G28" s="71" t="str">
        <f t="shared" si="1"/>
        <v/>
      </c>
    </row>
    <row r="29" ht="15" customHeight="1" spans="1:7">
      <c r="A29" s="15" t="e">
        <f>CONCATENATE(#REF!,#REF!)</f>
        <v>#REF!</v>
      </c>
      <c r="E29" s="15" t="e">
        <f>"评估人员："&amp;#REF!</f>
        <v>#REF!</v>
      </c>
      <c r="G29" s="63" t="s">
        <v>401</v>
      </c>
    </row>
    <row r="30" ht="15" customHeight="1" spans="1:7">
      <c r="A30" s="15" t="e">
        <f>CONCATENATE(#REF!,#REF!,#REF!,#REF!,#REF!,#REF!,#REF!)</f>
        <v>#REF!</v>
      </c>
    </row>
  </sheetData>
  <mergeCells count="2">
    <mergeCell ref="A2:G2"/>
    <mergeCell ref="A3:G3"/>
  </mergeCells>
  <hyperlinks>
    <hyperlink ref="A1" location="索引目录!G20" display="返回索引页"/>
    <hyperlink ref="B1" location="评估结果分类汇总表!B85" display="返回"/>
    <hyperlink ref="B7" location="长期应付款!B1" display="长期应付款"/>
    <hyperlink ref="B8" location="'长期应付-专项应付款'!B1" display="长期应付-专项应付款"/>
  </hyperlinks>
  <printOptions horizontalCentered="1"/>
  <pageMargins left="0.748031496062992" right="0.748031496062992" top="0.984251968503937" bottom="0.984251968503937" header="0.511811023622047" footer="0.511811023622047"/>
  <pageSetup paperSize="9" orientation="landscape"/>
  <headerFooter alignWithMargins="0"/>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589"/>
  <dimension ref="A1:M31"/>
  <sheetViews>
    <sheetView zoomScale="90" zoomScaleNormal="90" zoomScaleSheetLayoutView="90" workbookViewId="0">
      <pane ySplit="7" topLeftCell="A17" activePane="bottomLeft" state="frozen"/>
      <selection/>
      <selection pane="bottomLeft" activeCell="B1" sqref="B1"/>
    </sheetView>
  </sheetViews>
  <sheetFormatPr defaultColWidth="9" defaultRowHeight="15.75" customHeight="1"/>
  <cols>
    <col min="1" max="1" width="6.25" style="15" customWidth="1"/>
    <col min="2" max="2" width="22.0833333333333" style="15" customWidth="1"/>
    <col min="3" max="3" width="10.5833333333333" style="15" customWidth="1"/>
    <col min="4" max="4" width="15.25" style="15" customWidth="1"/>
    <col min="5" max="5" width="13.25" style="15" hidden="1" customWidth="1" outlineLevel="1"/>
    <col min="6" max="6" width="15" style="15" hidden="1" customWidth="1" outlineLevel="1"/>
    <col min="7" max="7" width="13.25" style="15" hidden="1" customWidth="1" outlineLevel="1"/>
    <col min="8" max="8" width="13.25" style="15" customWidth="1" collapsed="1"/>
    <col min="9" max="9" width="14.25" style="15" customWidth="1"/>
    <col min="10" max="11" width="14.5833333333333" style="15" customWidth="1"/>
    <col min="12" max="12" width="10.8333333333333" style="15" customWidth="1"/>
    <col min="13" max="13" width="9.58333333333333" style="15" customWidth="1"/>
    <col min="14" max="16384" width="9" style="15"/>
  </cols>
  <sheetData>
    <row r="1" s="11" customFormat="1" ht="12.4" customHeight="1" spans="1:13">
      <c r="A1" s="17" t="s">
        <v>361</v>
      </c>
      <c r="B1" s="16" t="s">
        <v>402</v>
      </c>
      <c r="C1" s="18"/>
      <c r="D1" s="18"/>
      <c r="E1" s="18"/>
      <c r="F1" s="18"/>
      <c r="G1" s="18"/>
      <c r="H1" s="18"/>
      <c r="I1" s="18"/>
      <c r="J1" s="18"/>
      <c r="K1" s="18"/>
      <c r="L1" s="18"/>
      <c r="M1" s="18"/>
    </row>
    <row r="2" s="12" customFormat="1" ht="30" customHeight="1" spans="1:13">
      <c r="A2" s="19" t="s">
        <v>1115</v>
      </c>
      <c r="B2" s="19"/>
      <c r="C2" s="19"/>
      <c r="D2" s="19"/>
      <c r="E2" s="19"/>
      <c r="F2" s="19"/>
      <c r="G2" s="19"/>
      <c r="H2" s="19"/>
      <c r="I2" s="19"/>
      <c r="J2" s="19"/>
      <c r="K2" s="19"/>
      <c r="L2" s="19"/>
      <c r="M2" s="19"/>
    </row>
    <row r="3" ht="15" customHeight="1" spans="1:13">
      <c r="A3" s="20" t="e">
        <f>CONCATENATE(#REF!,#REF!,#REF!,#REF!,#REF!,#REF!,#REF!)</f>
        <v>#REF!</v>
      </c>
      <c r="B3" s="20"/>
      <c r="C3" s="20"/>
      <c r="D3" s="20"/>
      <c r="E3" s="20"/>
      <c r="F3" s="20"/>
      <c r="G3" s="20"/>
      <c r="H3" s="20"/>
      <c r="I3" s="20"/>
      <c r="J3" s="20"/>
      <c r="K3" s="21"/>
      <c r="L3" s="21"/>
      <c r="M3" s="21"/>
    </row>
    <row r="4" ht="15" customHeight="1" spans="1:13">
      <c r="A4" s="20"/>
      <c r="B4" s="20"/>
      <c r="C4" s="20"/>
      <c r="D4" s="20"/>
      <c r="E4" s="20"/>
      <c r="F4" s="20"/>
      <c r="G4" s="20"/>
      <c r="H4" s="20"/>
      <c r="I4" s="20"/>
      <c r="J4" s="20"/>
      <c r="K4" s="21"/>
      <c r="L4" s="21"/>
      <c r="M4" s="22" t="s">
        <v>1116</v>
      </c>
    </row>
    <row r="5" ht="15" customHeight="1" spans="1:13">
      <c r="A5" s="23" t="e">
        <f>#REF!&amp;#REF!</f>
        <v>#REF!</v>
      </c>
      <c r="M5" s="22" t="s">
        <v>282</v>
      </c>
    </row>
    <row r="6" s="13" customFormat="1" ht="15" customHeight="1" spans="1:13">
      <c r="A6" s="24" t="s">
        <v>283</v>
      </c>
      <c r="B6" s="24" t="s">
        <v>472</v>
      </c>
      <c r="C6" s="24" t="s">
        <v>486</v>
      </c>
      <c r="D6" s="24" t="s">
        <v>485</v>
      </c>
      <c r="E6" s="24" t="s">
        <v>243</v>
      </c>
      <c r="F6" s="24"/>
      <c r="G6" s="25"/>
      <c r="H6" s="60" t="s">
        <v>244</v>
      </c>
      <c r="I6" s="60"/>
      <c r="J6" s="61"/>
      <c r="K6" s="24" t="s">
        <v>245</v>
      </c>
      <c r="L6" s="56" t="s">
        <v>285</v>
      </c>
      <c r="M6" s="24" t="s">
        <v>419</v>
      </c>
    </row>
    <row r="7" s="13" customFormat="1" ht="15" customHeight="1" spans="1:13">
      <c r="A7" s="24"/>
      <c r="B7" s="24"/>
      <c r="C7" s="24"/>
      <c r="D7" s="24"/>
      <c r="E7" s="24" t="s">
        <v>1117</v>
      </c>
      <c r="F7" s="24" t="s">
        <v>1118</v>
      </c>
      <c r="G7" s="25" t="s">
        <v>907</v>
      </c>
      <c r="H7" s="36" t="s">
        <v>1117</v>
      </c>
      <c r="I7" s="24" t="s">
        <v>1118</v>
      </c>
      <c r="J7" s="24" t="s">
        <v>907</v>
      </c>
      <c r="K7" s="24"/>
      <c r="L7" s="57"/>
      <c r="M7" s="24"/>
    </row>
    <row r="8" ht="15" customHeight="1" spans="1:13">
      <c r="A8" s="27"/>
      <c r="B8" s="28"/>
      <c r="C8" s="29"/>
      <c r="D8" s="28"/>
      <c r="E8" s="31"/>
      <c r="F8" s="31"/>
      <c r="G8" s="30"/>
      <c r="H8" s="34"/>
      <c r="I8" s="31"/>
      <c r="J8" s="31"/>
      <c r="K8" s="31"/>
      <c r="L8" s="31" t="str">
        <f>IF(OR(J8=0,K8=0),"",(K8-J8)/ABS(J8)*100)</f>
        <v/>
      </c>
      <c r="M8" s="33"/>
    </row>
    <row r="9" ht="15" customHeight="1" spans="1:13">
      <c r="A9" s="27"/>
      <c r="B9" s="28"/>
      <c r="C9" s="29"/>
      <c r="D9" s="28"/>
      <c r="E9" s="31"/>
      <c r="F9" s="31"/>
      <c r="G9" s="30"/>
      <c r="H9" s="34"/>
      <c r="I9" s="31"/>
      <c r="J9" s="31"/>
      <c r="K9" s="31"/>
      <c r="L9" s="31" t="str">
        <f t="shared" ref="L9:L31" si="0">IF(OR(J9=0,K9=0),"",(K9-J9)/ABS(J9)*100)</f>
        <v/>
      </c>
      <c r="M9" s="33"/>
    </row>
    <row r="10" ht="15" customHeight="1" spans="1:13">
      <c r="A10" s="27"/>
      <c r="B10" s="28"/>
      <c r="C10" s="29"/>
      <c r="D10" s="28"/>
      <c r="E10" s="31"/>
      <c r="F10" s="31"/>
      <c r="G10" s="30"/>
      <c r="H10" s="34"/>
      <c r="I10" s="31"/>
      <c r="J10" s="31"/>
      <c r="K10" s="31"/>
      <c r="L10" s="31" t="str">
        <f t="shared" si="0"/>
        <v/>
      </c>
      <c r="M10" s="33"/>
    </row>
    <row r="11" ht="15" customHeight="1" spans="1:13">
      <c r="A11" s="27"/>
      <c r="B11" s="28"/>
      <c r="C11" s="29"/>
      <c r="D11" s="28"/>
      <c r="E11" s="31"/>
      <c r="F11" s="31"/>
      <c r="G11" s="30"/>
      <c r="H11" s="34"/>
      <c r="I11" s="31"/>
      <c r="J11" s="31"/>
      <c r="K11" s="31"/>
      <c r="L11" s="31" t="str">
        <f t="shared" si="0"/>
        <v/>
      </c>
      <c r="M11" s="33"/>
    </row>
    <row r="12" ht="15" customHeight="1" spans="1:13">
      <c r="A12" s="27"/>
      <c r="B12" s="28"/>
      <c r="C12" s="29"/>
      <c r="D12" s="28"/>
      <c r="E12" s="31"/>
      <c r="F12" s="31"/>
      <c r="G12" s="30"/>
      <c r="H12" s="34"/>
      <c r="I12" s="31"/>
      <c r="J12" s="31"/>
      <c r="K12" s="31"/>
      <c r="L12" s="31" t="str">
        <f t="shared" si="0"/>
        <v/>
      </c>
      <c r="M12" s="33"/>
    </row>
    <row r="13" ht="15" customHeight="1" spans="1:13">
      <c r="A13" s="27"/>
      <c r="B13" s="28"/>
      <c r="C13" s="29"/>
      <c r="D13" s="28"/>
      <c r="E13" s="31"/>
      <c r="F13" s="31"/>
      <c r="G13" s="30"/>
      <c r="H13" s="34"/>
      <c r="I13" s="31"/>
      <c r="J13" s="31"/>
      <c r="K13" s="31"/>
      <c r="L13" s="31" t="str">
        <f t="shared" si="0"/>
        <v/>
      </c>
      <c r="M13" s="33"/>
    </row>
    <row r="14" ht="15" customHeight="1" spans="1:13">
      <c r="A14" s="27"/>
      <c r="B14" s="28"/>
      <c r="C14" s="29"/>
      <c r="D14" s="28"/>
      <c r="E14" s="31"/>
      <c r="F14" s="31"/>
      <c r="G14" s="30"/>
      <c r="H14" s="34"/>
      <c r="I14" s="31"/>
      <c r="J14" s="31"/>
      <c r="K14" s="31"/>
      <c r="L14" s="31" t="str">
        <f t="shared" si="0"/>
        <v/>
      </c>
      <c r="M14" s="33"/>
    </row>
    <row r="15" ht="15" customHeight="1" spans="1:13">
      <c r="A15" s="27"/>
      <c r="B15" s="28"/>
      <c r="C15" s="29"/>
      <c r="D15" s="28"/>
      <c r="E15" s="31"/>
      <c r="F15" s="31"/>
      <c r="G15" s="30"/>
      <c r="H15" s="34"/>
      <c r="I15" s="31"/>
      <c r="J15" s="31"/>
      <c r="K15" s="31"/>
      <c r="L15" s="31" t="str">
        <f t="shared" si="0"/>
        <v/>
      </c>
      <c r="M15" s="33"/>
    </row>
    <row r="16" ht="15" customHeight="1" spans="1:13">
      <c r="A16" s="27"/>
      <c r="B16" s="28"/>
      <c r="C16" s="29"/>
      <c r="D16" s="28"/>
      <c r="E16" s="31"/>
      <c r="F16" s="31"/>
      <c r="G16" s="30"/>
      <c r="H16" s="34"/>
      <c r="I16" s="31"/>
      <c r="J16" s="31"/>
      <c r="K16" s="31"/>
      <c r="L16" s="31" t="str">
        <f t="shared" si="0"/>
        <v/>
      </c>
      <c r="M16" s="33"/>
    </row>
    <row r="17" ht="15" customHeight="1" spans="1:13">
      <c r="A17" s="27"/>
      <c r="B17" s="28"/>
      <c r="C17" s="29"/>
      <c r="D17" s="28"/>
      <c r="E17" s="31"/>
      <c r="F17" s="31"/>
      <c r="G17" s="30"/>
      <c r="H17" s="34"/>
      <c r="I17" s="31"/>
      <c r="J17" s="31"/>
      <c r="K17" s="31"/>
      <c r="L17" s="31" t="str">
        <f t="shared" si="0"/>
        <v/>
      </c>
      <c r="M17" s="33"/>
    </row>
    <row r="18" ht="15" customHeight="1" spans="1:13">
      <c r="A18" s="27"/>
      <c r="B18" s="28"/>
      <c r="C18" s="29"/>
      <c r="D18" s="28"/>
      <c r="E18" s="31"/>
      <c r="F18" s="31"/>
      <c r="G18" s="30"/>
      <c r="H18" s="34"/>
      <c r="I18" s="31"/>
      <c r="J18" s="31"/>
      <c r="K18" s="31"/>
      <c r="L18" s="31" t="str">
        <f t="shared" si="0"/>
        <v/>
      </c>
      <c r="M18" s="33"/>
    </row>
    <row r="19" ht="15" customHeight="1" spans="1:13">
      <c r="A19" s="27"/>
      <c r="B19" s="28"/>
      <c r="C19" s="29"/>
      <c r="D19" s="28"/>
      <c r="E19" s="31"/>
      <c r="F19" s="31"/>
      <c r="G19" s="30"/>
      <c r="H19" s="34"/>
      <c r="I19" s="31"/>
      <c r="J19" s="31"/>
      <c r="K19" s="31"/>
      <c r="L19" s="31" t="str">
        <f t="shared" si="0"/>
        <v/>
      </c>
      <c r="M19" s="33"/>
    </row>
    <row r="20" ht="15" customHeight="1" spans="1:13">
      <c r="A20" s="27"/>
      <c r="B20" s="28"/>
      <c r="C20" s="29"/>
      <c r="D20" s="28"/>
      <c r="E20" s="31"/>
      <c r="F20" s="31"/>
      <c r="G20" s="30"/>
      <c r="H20" s="34"/>
      <c r="I20" s="31"/>
      <c r="J20" s="31"/>
      <c r="K20" s="31"/>
      <c r="L20" s="31" t="str">
        <f t="shared" si="0"/>
        <v/>
      </c>
      <c r="M20" s="33"/>
    </row>
    <row r="21" ht="15" customHeight="1" spans="1:13">
      <c r="A21" s="27"/>
      <c r="B21" s="28"/>
      <c r="C21" s="29"/>
      <c r="D21" s="28"/>
      <c r="E21" s="31"/>
      <c r="F21" s="31"/>
      <c r="G21" s="30"/>
      <c r="H21" s="34"/>
      <c r="I21" s="31"/>
      <c r="J21" s="31"/>
      <c r="K21" s="31"/>
      <c r="L21" s="31" t="str">
        <f t="shared" si="0"/>
        <v/>
      </c>
      <c r="M21" s="33"/>
    </row>
    <row r="22" ht="15" customHeight="1" spans="1:13">
      <c r="A22" s="27"/>
      <c r="B22" s="28"/>
      <c r="C22" s="29"/>
      <c r="D22" s="28"/>
      <c r="E22" s="31"/>
      <c r="F22" s="31"/>
      <c r="G22" s="30"/>
      <c r="H22" s="34"/>
      <c r="I22" s="31"/>
      <c r="J22" s="31"/>
      <c r="K22" s="31"/>
      <c r="L22" s="31" t="str">
        <f t="shared" si="0"/>
        <v/>
      </c>
      <c r="M22" s="33"/>
    </row>
    <row r="23" ht="15" customHeight="1" spans="1:13">
      <c r="A23" s="27"/>
      <c r="B23" s="28"/>
      <c r="C23" s="29"/>
      <c r="D23" s="28"/>
      <c r="E23" s="31"/>
      <c r="F23" s="31"/>
      <c r="G23" s="30"/>
      <c r="H23" s="34"/>
      <c r="I23" s="31"/>
      <c r="J23" s="31"/>
      <c r="K23" s="31"/>
      <c r="L23" s="31" t="str">
        <f t="shared" si="0"/>
        <v/>
      </c>
      <c r="M23" s="33"/>
    </row>
    <row r="24" ht="15" customHeight="1" spans="1:13">
      <c r="A24" s="27"/>
      <c r="B24" s="28"/>
      <c r="C24" s="29"/>
      <c r="D24" s="28"/>
      <c r="E24" s="31"/>
      <c r="F24" s="31"/>
      <c r="G24" s="30"/>
      <c r="H24" s="34"/>
      <c r="I24" s="31"/>
      <c r="J24" s="31"/>
      <c r="K24" s="31"/>
      <c r="L24" s="31" t="str">
        <f t="shared" si="0"/>
        <v/>
      </c>
      <c r="M24" s="33"/>
    </row>
    <row r="25" ht="15" customHeight="1" spans="1:13">
      <c r="A25" s="27"/>
      <c r="B25" s="28"/>
      <c r="C25" s="29"/>
      <c r="D25" s="28"/>
      <c r="E25" s="31"/>
      <c r="F25" s="31"/>
      <c r="G25" s="30"/>
      <c r="H25" s="34"/>
      <c r="I25" s="31"/>
      <c r="J25" s="31"/>
      <c r="K25" s="31"/>
      <c r="L25" s="31" t="str">
        <f t="shared" si="0"/>
        <v/>
      </c>
      <c r="M25" s="33"/>
    </row>
    <row r="26" ht="15" customHeight="1" spans="1:13">
      <c r="A26" s="27"/>
      <c r="B26" s="28"/>
      <c r="C26" s="29"/>
      <c r="D26" s="28"/>
      <c r="E26" s="31"/>
      <c r="F26" s="31"/>
      <c r="G26" s="30"/>
      <c r="H26" s="34"/>
      <c r="I26" s="31"/>
      <c r="J26" s="31"/>
      <c r="K26" s="31"/>
      <c r="L26" s="31" t="str">
        <f t="shared" si="0"/>
        <v/>
      </c>
      <c r="M26" s="33"/>
    </row>
    <row r="27" ht="15" customHeight="1" spans="1:13">
      <c r="A27" s="27"/>
      <c r="B27" s="28"/>
      <c r="C27" s="29"/>
      <c r="D27" s="28"/>
      <c r="E27" s="31"/>
      <c r="F27" s="31"/>
      <c r="G27" s="30"/>
      <c r="H27" s="34"/>
      <c r="I27" s="31"/>
      <c r="J27" s="31"/>
      <c r="K27" s="31"/>
      <c r="L27" s="31" t="str">
        <f t="shared" si="0"/>
        <v/>
      </c>
      <c r="M27" s="33"/>
    </row>
    <row r="28" ht="15" customHeight="1" spans="1:13">
      <c r="A28" s="27"/>
      <c r="B28" s="28"/>
      <c r="C28" s="29"/>
      <c r="D28" s="28"/>
      <c r="E28" s="31"/>
      <c r="F28" s="31"/>
      <c r="G28" s="30"/>
      <c r="H28" s="34"/>
      <c r="I28" s="31"/>
      <c r="J28" s="31"/>
      <c r="K28" s="31"/>
      <c r="L28" s="31" t="str">
        <f t="shared" si="0"/>
        <v/>
      </c>
      <c r="M28" s="33"/>
    </row>
    <row r="29" ht="15" customHeight="1" spans="1:13">
      <c r="A29" s="27"/>
      <c r="B29" s="28"/>
      <c r="C29" s="29"/>
      <c r="D29" s="28"/>
      <c r="E29" s="31"/>
      <c r="F29" s="31"/>
      <c r="G29" s="30"/>
      <c r="H29" s="34"/>
      <c r="I29" s="31"/>
      <c r="J29" s="31"/>
      <c r="K29" s="31"/>
      <c r="L29" s="31" t="str">
        <f t="shared" si="0"/>
        <v/>
      </c>
      <c r="M29" s="33"/>
    </row>
    <row r="30" ht="15" customHeight="1" spans="1:13">
      <c r="A30" s="27"/>
      <c r="B30" s="28"/>
      <c r="C30" s="29"/>
      <c r="D30" s="28"/>
      <c r="E30" s="31"/>
      <c r="F30" s="31"/>
      <c r="G30" s="30"/>
      <c r="H30" s="34"/>
      <c r="I30" s="31"/>
      <c r="J30" s="31"/>
      <c r="K30" s="31"/>
      <c r="L30" s="31" t="str">
        <f t="shared" si="0"/>
        <v/>
      </c>
      <c r="M30" s="33"/>
    </row>
    <row r="31" s="14" customFormat="1" ht="15" customHeight="1" spans="1:13">
      <c r="A31" s="35" t="s">
        <v>1058</v>
      </c>
      <c r="B31" s="36"/>
      <c r="C31" s="37"/>
      <c r="D31" s="62"/>
      <c r="E31" s="40"/>
      <c r="F31" s="40"/>
      <c r="G31" s="38">
        <f>SUM(G8:G30)</f>
        <v>0</v>
      </c>
      <c r="H31" s="40">
        <f>SUM(H8:H30)</f>
        <v>0</v>
      </c>
      <c r="I31" s="40">
        <f>SUM(I8:I30)</f>
        <v>0</v>
      </c>
      <c r="J31" s="40">
        <f>SUM(J8:J30)</f>
        <v>0</v>
      </c>
      <c r="K31" s="40">
        <f>SUM(K8:K30)</f>
        <v>0</v>
      </c>
      <c r="L31" s="31" t="str">
        <f t="shared" si="0"/>
        <v/>
      </c>
      <c r="M31" s="41"/>
    </row>
  </sheetData>
  <mergeCells count="12">
    <mergeCell ref="A2:M2"/>
    <mergeCell ref="A3:M3"/>
    <mergeCell ref="E6:G6"/>
    <mergeCell ref="H6:J6"/>
    <mergeCell ref="A31:B31"/>
    <mergeCell ref="A6:A7"/>
    <mergeCell ref="B6:B7"/>
    <mergeCell ref="C6:C7"/>
    <mergeCell ref="D6:D7"/>
    <mergeCell ref="K6:K7"/>
    <mergeCell ref="L6:L7"/>
    <mergeCell ref="M6:M7"/>
  </mergeCells>
  <hyperlinks>
    <hyperlink ref="A1" location="索引目录!I22" display="返回索引页"/>
    <hyperlink ref="B1" location="'非流动负债汇总 '!B8"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0"/>
  <dimension ref="A1:K31"/>
  <sheetViews>
    <sheetView zoomScale="90" zoomScaleNormal="90" topLeftCell="A2" workbookViewId="0">
      <pane ySplit="6" topLeftCell="A8" activePane="bottomLeft" state="frozen"/>
      <selection/>
      <selection pane="bottomLeft" activeCell="B1" sqref="B1"/>
    </sheetView>
  </sheetViews>
  <sheetFormatPr defaultColWidth="9" defaultRowHeight="15.75" customHeight="1"/>
  <cols>
    <col min="1" max="1" width="7.58333333333333" style="15" customWidth="1"/>
    <col min="2" max="2" width="28.3333333333333" style="15" customWidth="1"/>
    <col min="3" max="3" width="10.5833333333333" style="15" customWidth="1"/>
    <col min="4" max="4" width="17" style="15" customWidth="1"/>
    <col min="5" max="5" width="13.25" style="15" hidden="1" customWidth="1" outlineLevel="1"/>
    <col min="6" max="6" width="15" style="15" hidden="1" customWidth="1" outlineLevel="1"/>
    <col min="7" max="7" width="13.25" style="15" hidden="1" customWidth="1" outlineLevel="1"/>
    <col min="8" max="8" width="22.75" style="15" customWidth="1" collapsed="1"/>
    <col min="9" max="9" width="22.75" style="15" customWidth="1"/>
    <col min="10" max="10" width="14.5833333333333" style="15" customWidth="1"/>
    <col min="11" max="11" width="9" style="15" customWidth="1"/>
    <col min="12" max="16383" width="9" style="15"/>
  </cols>
  <sheetData>
    <row r="1" s="11" customFormat="1" ht="12.4" hidden="1" customHeight="1" spans="1:11">
      <c r="A1" s="17" t="s">
        <v>361</v>
      </c>
      <c r="B1" s="16" t="s">
        <v>402</v>
      </c>
      <c r="C1" s="18"/>
      <c r="D1" s="18"/>
      <c r="E1" s="18"/>
      <c r="F1" s="18"/>
      <c r="G1" s="18"/>
      <c r="H1" s="18"/>
      <c r="I1" s="18"/>
      <c r="J1" s="18"/>
      <c r="K1" s="18"/>
    </row>
    <row r="2" s="12" customFormat="1" ht="30" customHeight="1" spans="1:11">
      <c r="A2" s="19" t="s">
        <v>1119</v>
      </c>
      <c r="B2" s="19"/>
      <c r="C2" s="19"/>
      <c r="D2" s="19"/>
      <c r="E2" s="19"/>
      <c r="F2" s="19"/>
      <c r="G2" s="19"/>
      <c r="H2" s="19"/>
      <c r="I2" s="19"/>
      <c r="J2" s="19"/>
      <c r="K2" s="19"/>
    </row>
    <row r="3" s="15" customFormat="1" ht="15" customHeight="1" spans="1:11">
      <c r="A3" s="20" t="e">
        <f>CONCATENATE(#REF!,#REF!,#REF!,#REF!,#REF!,#REF!,#REF!)</f>
        <v>#REF!</v>
      </c>
      <c r="B3" s="20"/>
      <c r="C3" s="20"/>
      <c r="D3" s="20"/>
      <c r="E3" s="20"/>
      <c r="F3" s="20"/>
      <c r="G3" s="20"/>
      <c r="H3" s="20"/>
      <c r="I3" s="21"/>
      <c r="J3" s="21"/>
      <c r="K3" s="21"/>
    </row>
    <row r="4" s="15" customFormat="1" ht="15" customHeight="1" spans="1:11">
      <c r="A4" s="20"/>
      <c r="B4" s="20"/>
      <c r="C4" s="20"/>
      <c r="D4" s="20"/>
      <c r="E4" s="20"/>
      <c r="F4" s="20"/>
      <c r="G4" s="20"/>
      <c r="H4" s="20"/>
      <c r="I4" s="21"/>
      <c r="J4" s="21"/>
      <c r="K4" s="22" t="s">
        <v>1120</v>
      </c>
    </row>
    <row r="5" s="15" customFormat="1" ht="15" customHeight="1" spans="1:11">
      <c r="A5" s="23" t="e">
        <f>#REF!&amp;#REF!</f>
        <v>#REF!</v>
      </c>
      <c r="K5" s="22" t="s">
        <v>282</v>
      </c>
    </row>
    <row r="6" s="13" customFormat="1" ht="15" customHeight="1" spans="1:11">
      <c r="A6" s="24" t="s">
        <v>283</v>
      </c>
      <c r="B6" s="24" t="s">
        <v>472</v>
      </c>
      <c r="C6" s="24" t="s">
        <v>486</v>
      </c>
      <c r="D6" s="24" t="s">
        <v>485</v>
      </c>
      <c r="E6" s="24" t="s">
        <v>243</v>
      </c>
      <c r="F6" s="24"/>
      <c r="G6" s="24"/>
      <c r="H6" s="24" t="s">
        <v>368</v>
      </c>
      <c r="I6" s="24" t="s">
        <v>245</v>
      </c>
      <c r="J6" s="56" t="s">
        <v>285</v>
      </c>
      <c r="K6" s="24" t="s">
        <v>419</v>
      </c>
    </row>
    <row r="7" s="13" customFormat="1" ht="15" customHeight="1" spans="1:11">
      <c r="A7" s="24"/>
      <c r="B7" s="24"/>
      <c r="C7" s="24"/>
      <c r="D7" s="24"/>
      <c r="E7" s="24" t="s">
        <v>1117</v>
      </c>
      <c r="F7" s="24" t="s">
        <v>1118</v>
      </c>
      <c r="G7" s="24" t="s">
        <v>907</v>
      </c>
      <c r="H7" s="24"/>
      <c r="I7" s="24"/>
      <c r="J7" s="57"/>
      <c r="K7" s="24"/>
    </row>
    <row r="8" s="15" customFormat="1" ht="15" customHeight="1" spans="1:11">
      <c r="A8" s="27"/>
      <c r="B8" s="28"/>
      <c r="C8" s="29"/>
      <c r="D8" s="58"/>
      <c r="E8" s="31"/>
      <c r="F8" s="31"/>
      <c r="G8" s="31"/>
      <c r="H8" s="31"/>
      <c r="I8" s="31"/>
      <c r="J8" s="31" t="str">
        <f>IF(OR(H8=0,I8=0),"",(I8-H8)/ABS(H8)*100)</f>
        <v/>
      </c>
      <c r="K8" s="33"/>
    </row>
    <row r="9" s="15" customFormat="1" ht="15" customHeight="1" spans="1:11">
      <c r="A9" s="27"/>
      <c r="B9" s="28"/>
      <c r="C9" s="29"/>
      <c r="D9" s="28"/>
      <c r="E9" s="31"/>
      <c r="F9" s="31"/>
      <c r="G9" s="31"/>
      <c r="H9" s="31"/>
      <c r="I9" s="31"/>
      <c r="J9" s="31" t="str">
        <f t="shared" ref="J9:J31" si="0">IF(OR(H9=0,I9=0),"",(I9-H9)/ABS(H9)*100)</f>
        <v/>
      </c>
      <c r="K9" s="33"/>
    </row>
    <row r="10" s="15" customFormat="1" ht="15" customHeight="1" spans="1:11">
      <c r="A10" s="27"/>
      <c r="B10" s="28"/>
      <c r="C10" s="29"/>
      <c r="D10" s="28"/>
      <c r="E10" s="31"/>
      <c r="F10" s="31"/>
      <c r="G10" s="31"/>
      <c r="H10" s="31"/>
      <c r="I10" s="31"/>
      <c r="J10" s="31" t="str">
        <f t="shared" si="0"/>
        <v/>
      </c>
      <c r="K10" s="33"/>
    </row>
    <row r="11" s="15" customFormat="1" ht="15" customHeight="1" spans="1:11">
      <c r="A11" s="27"/>
      <c r="B11" s="28"/>
      <c r="C11" s="29"/>
      <c r="D11" s="28"/>
      <c r="E11" s="31"/>
      <c r="F11" s="31"/>
      <c r="G11" s="31"/>
      <c r="H11" s="31"/>
      <c r="I11" s="31"/>
      <c r="J11" s="31" t="str">
        <f t="shared" si="0"/>
        <v/>
      </c>
      <c r="K11" s="33"/>
    </row>
    <row r="12" s="15" customFormat="1" ht="15" customHeight="1" spans="1:11">
      <c r="A12" s="27"/>
      <c r="B12" s="28"/>
      <c r="C12" s="29"/>
      <c r="D12" s="28"/>
      <c r="E12" s="31"/>
      <c r="F12" s="31"/>
      <c r="G12" s="31"/>
      <c r="H12" s="31"/>
      <c r="I12" s="31"/>
      <c r="J12" s="31" t="str">
        <f t="shared" si="0"/>
        <v/>
      </c>
      <c r="K12" s="33"/>
    </row>
    <row r="13" s="15" customFormat="1" ht="15" customHeight="1" spans="1:11">
      <c r="A13" s="27"/>
      <c r="B13" s="28"/>
      <c r="C13" s="29"/>
      <c r="D13" s="28"/>
      <c r="E13" s="31"/>
      <c r="F13" s="31"/>
      <c r="G13" s="31"/>
      <c r="H13" s="31"/>
      <c r="I13" s="31"/>
      <c r="J13" s="31" t="str">
        <f t="shared" si="0"/>
        <v/>
      </c>
      <c r="K13" s="33"/>
    </row>
    <row r="14" s="15" customFormat="1" ht="15" customHeight="1" spans="1:11">
      <c r="A14" s="27"/>
      <c r="B14" s="28"/>
      <c r="C14" s="29"/>
      <c r="D14" s="28"/>
      <c r="E14" s="31"/>
      <c r="F14" s="31"/>
      <c r="G14" s="31"/>
      <c r="H14" s="31"/>
      <c r="I14" s="31"/>
      <c r="J14" s="31" t="str">
        <f t="shared" si="0"/>
        <v/>
      </c>
      <c r="K14" s="33"/>
    </row>
    <row r="15" s="15" customFormat="1" ht="15" customHeight="1" spans="1:11">
      <c r="A15" s="27"/>
      <c r="B15" s="28"/>
      <c r="C15" s="29"/>
      <c r="D15" s="28"/>
      <c r="E15" s="31"/>
      <c r="F15" s="31"/>
      <c r="G15" s="31"/>
      <c r="H15" s="31"/>
      <c r="I15" s="31"/>
      <c r="J15" s="31" t="str">
        <f t="shared" si="0"/>
        <v/>
      </c>
      <c r="K15" s="33"/>
    </row>
    <row r="16" s="15" customFormat="1" ht="15" customHeight="1" spans="1:11">
      <c r="A16" s="27"/>
      <c r="B16" s="28"/>
      <c r="C16" s="29"/>
      <c r="D16" s="28"/>
      <c r="E16" s="31"/>
      <c r="F16" s="31"/>
      <c r="G16" s="31"/>
      <c r="H16" s="31"/>
      <c r="I16" s="31"/>
      <c r="J16" s="31" t="str">
        <f t="shared" si="0"/>
        <v/>
      </c>
      <c r="K16" s="33"/>
    </row>
    <row r="17" s="15" customFormat="1" ht="15" customHeight="1" spans="1:11">
      <c r="A17" s="27"/>
      <c r="B17" s="28"/>
      <c r="C17" s="29"/>
      <c r="D17" s="28"/>
      <c r="E17" s="31"/>
      <c r="F17" s="31"/>
      <c r="G17" s="31"/>
      <c r="H17" s="31"/>
      <c r="I17" s="31"/>
      <c r="J17" s="31" t="str">
        <f t="shared" si="0"/>
        <v/>
      </c>
      <c r="K17" s="33"/>
    </row>
    <row r="18" s="15" customFormat="1" ht="15" customHeight="1" spans="1:11">
      <c r="A18" s="27"/>
      <c r="B18" s="28"/>
      <c r="C18" s="29"/>
      <c r="D18" s="28"/>
      <c r="E18" s="31"/>
      <c r="F18" s="31"/>
      <c r="G18" s="31"/>
      <c r="H18" s="31"/>
      <c r="I18" s="31"/>
      <c r="J18" s="31" t="str">
        <f t="shared" si="0"/>
        <v/>
      </c>
      <c r="K18" s="33"/>
    </row>
    <row r="19" s="15" customFormat="1" ht="15" customHeight="1" spans="1:11">
      <c r="A19" s="27"/>
      <c r="B19" s="28"/>
      <c r="C19" s="29"/>
      <c r="D19" s="28"/>
      <c r="E19" s="31"/>
      <c r="F19" s="31"/>
      <c r="G19" s="31"/>
      <c r="H19" s="31"/>
      <c r="I19" s="31"/>
      <c r="J19" s="31" t="str">
        <f t="shared" si="0"/>
        <v/>
      </c>
      <c r="K19" s="33"/>
    </row>
    <row r="20" s="15" customFormat="1" ht="15" customHeight="1" spans="1:11">
      <c r="A20" s="27"/>
      <c r="B20" s="28"/>
      <c r="C20" s="29"/>
      <c r="D20" s="28"/>
      <c r="E20" s="31"/>
      <c r="F20" s="31"/>
      <c r="G20" s="31"/>
      <c r="H20" s="31"/>
      <c r="I20" s="31"/>
      <c r="J20" s="31" t="str">
        <f t="shared" si="0"/>
        <v/>
      </c>
      <c r="K20" s="33"/>
    </row>
    <row r="21" s="15" customFormat="1" ht="15" customHeight="1" spans="1:11">
      <c r="A21" s="27"/>
      <c r="B21" s="28"/>
      <c r="C21" s="29"/>
      <c r="D21" s="28"/>
      <c r="E21" s="31"/>
      <c r="F21" s="31"/>
      <c r="G21" s="31"/>
      <c r="H21" s="31"/>
      <c r="I21" s="31"/>
      <c r="J21" s="31" t="str">
        <f t="shared" si="0"/>
        <v/>
      </c>
      <c r="K21" s="33"/>
    </row>
    <row r="22" s="15" customFormat="1" ht="15" customHeight="1" spans="1:11">
      <c r="A22" s="27"/>
      <c r="B22" s="28"/>
      <c r="C22" s="29"/>
      <c r="D22" s="28"/>
      <c r="E22" s="31"/>
      <c r="F22" s="31"/>
      <c r="G22" s="31"/>
      <c r="H22" s="31"/>
      <c r="I22" s="31"/>
      <c r="J22" s="31" t="str">
        <f t="shared" si="0"/>
        <v/>
      </c>
      <c r="K22" s="33"/>
    </row>
    <row r="23" s="15" customFormat="1" ht="15" customHeight="1" spans="1:11">
      <c r="A23" s="27"/>
      <c r="B23" s="28"/>
      <c r="C23" s="29"/>
      <c r="D23" s="28"/>
      <c r="E23" s="31"/>
      <c r="F23" s="31"/>
      <c r="G23" s="31"/>
      <c r="H23" s="31"/>
      <c r="I23" s="31"/>
      <c r="J23" s="31" t="str">
        <f t="shared" si="0"/>
        <v/>
      </c>
      <c r="K23" s="33"/>
    </row>
    <row r="24" s="15" customFormat="1" ht="15" customHeight="1" spans="1:11">
      <c r="A24" s="27"/>
      <c r="B24" s="28"/>
      <c r="C24" s="29"/>
      <c r="D24" s="28"/>
      <c r="E24" s="31"/>
      <c r="F24" s="31"/>
      <c r="G24" s="31"/>
      <c r="H24" s="31"/>
      <c r="I24" s="31"/>
      <c r="J24" s="31" t="str">
        <f t="shared" si="0"/>
        <v/>
      </c>
      <c r="K24" s="33"/>
    </row>
    <row r="25" s="15" customFormat="1" ht="15" customHeight="1" spans="1:11">
      <c r="A25" s="27"/>
      <c r="B25" s="28"/>
      <c r="C25" s="29"/>
      <c r="D25" s="28"/>
      <c r="E25" s="31"/>
      <c r="F25" s="31"/>
      <c r="G25" s="31"/>
      <c r="H25" s="31"/>
      <c r="I25" s="31"/>
      <c r="J25" s="31" t="str">
        <f t="shared" si="0"/>
        <v/>
      </c>
      <c r="K25" s="33"/>
    </row>
    <row r="26" s="15" customFormat="1" ht="15" customHeight="1" spans="1:11">
      <c r="A26" s="27"/>
      <c r="B26" s="28"/>
      <c r="C26" s="29"/>
      <c r="D26" s="28"/>
      <c r="E26" s="31"/>
      <c r="F26" s="31"/>
      <c r="G26" s="31"/>
      <c r="H26" s="31"/>
      <c r="I26" s="31"/>
      <c r="J26" s="31" t="str">
        <f t="shared" si="0"/>
        <v/>
      </c>
      <c r="K26" s="33"/>
    </row>
    <row r="27" s="15" customFormat="1" ht="15" customHeight="1" spans="1:11">
      <c r="A27" s="27"/>
      <c r="B27" s="28"/>
      <c r="C27" s="29"/>
      <c r="D27" s="28"/>
      <c r="E27" s="31"/>
      <c r="F27" s="31"/>
      <c r="G27" s="31"/>
      <c r="H27" s="31"/>
      <c r="I27" s="31"/>
      <c r="J27" s="31" t="str">
        <f t="shared" si="0"/>
        <v/>
      </c>
      <c r="K27" s="33"/>
    </row>
    <row r="28" s="15" customFormat="1" ht="15" customHeight="1" spans="1:11">
      <c r="A28" s="27"/>
      <c r="B28" s="28"/>
      <c r="C28" s="29"/>
      <c r="D28" s="28"/>
      <c r="E28" s="31"/>
      <c r="F28" s="31"/>
      <c r="G28" s="31"/>
      <c r="H28" s="31"/>
      <c r="I28" s="31"/>
      <c r="J28" s="31" t="str">
        <f t="shared" si="0"/>
        <v/>
      </c>
      <c r="K28" s="33"/>
    </row>
    <row r="29" s="15" customFormat="1" ht="15" customHeight="1" spans="1:11">
      <c r="A29" s="27"/>
      <c r="B29" s="28"/>
      <c r="C29" s="29"/>
      <c r="D29" s="28"/>
      <c r="E29" s="31"/>
      <c r="F29" s="31"/>
      <c r="G29" s="31"/>
      <c r="H29" s="31"/>
      <c r="I29" s="31"/>
      <c r="J29" s="31" t="str">
        <f t="shared" si="0"/>
        <v/>
      </c>
      <c r="K29" s="33"/>
    </row>
    <row r="30" s="15" customFormat="1" ht="15" customHeight="1" spans="1:11">
      <c r="A30" s="27"/>
      <c r="B30" s="28"/>
      <c r="C30" s="29"/>
      <c r="D30" s="28"/>
      <c r="E30" s="31"/>
      <c r="F30" s="31"/>
      <c r="G30" s="31"/>
      <c r="H30" s="31"/>
      <c r="I30" s="31"/>
      <c r="J30" s="31" t="str">
        <f t="shared" si="0"/>
        <v/>
      </c>
      <c r="K30" s="33"/>
    </row>
    <row r="31" s="14" customFormat="1" ht="15" customHeight="1" spans="1:11">
      <c r="A31" s="24" t="s">
        <v>1058</v>
      </c>
      <c r="B31" s="24"/>
      <c r="C31" s="37"/>
      <c r="D31" s="59"/>
      <c r="E31" s="40"/>
      <c r="F31" s="40"/>
      <c r="G31" s="40">
        <f>SUM(G8:G30)</f>
        <v>0</v>
      </c>
      <c r="H31" s="40">
        <f>SUM(H8:H30)</f>
        <v>0</v>
      </c>
      <c r="I31" s="40">
        <f>SUM(I8:I30)</f>
        <v>0</v>
      </c>
      <c r="J31" s="31" t="str">
        <f t="shared" si="0"/>
        <v/>
      </c>
      <c r="K31" s="41"/>
    </row>
  </sheetData>
  <mergeCells count="12">
    <mergeCell ref="A2:K2"/>
    <mergeCell ref="A3:K3"/>
    <mergeCell ref="E6:G6"/>
    <mergeCell ref="A31:B31"/>
    <mergeCell ref="A6:A7"/>
    <mergeCell ref="B6:B7"/>
    <mergeCell ref="C6:C7"/>
    <mergeCell ref="D6:D7"/>
    <mergeCell ref="H6:H7"/>
    <mergeCell ref="I6:I7"/>
    <mergeCell ref="J6:J7"/>
    <mergeCell ref="K6:K7"/>
  </mergeCells>
  <hyperlinks>
    <hyperlink ref="A1" location="索引目录!I22" display="返回索引页"/>
    <hyperlink ref="B1" location="'非流动负债汇总 '!B8" display="返回"/>
  </hyperlinks>
  <printOptions horizontalCentered="1"/>
  <pageMargins left="0.15748031496063" right="0.15748031496063" top="0.984251968503937" bottom="0.78740157480315" header="0.78740157480315" footer="0.393700787401575"/>
  <pageSetup paperSize="9" orientation="landscape"/>
  <headerFooter alignWithMargins="0">
    <oddFooter>&amp;L&amp;9被评估单位填表人：
填表日期：      年   月   日&amp;C&amp;9评估人员：&amp;R&amp;9共&amp;N页，第&amp;P页</oddFooter>
  </headerFooter>
  <legacyDrawing r:id="rId2"/>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1"/>
  <dimension ref="A1:I31"/>
  <sheetViews>
    <sheetView zoomScale="90" zoomScaleNormal="90" zoomScaleSheetLayoutView="90" workbookViewId="0">
      <pane ySplit="6" topLeftCell="A7" activePane="bottomLeft" state="frozen"/>
      <selection/>
      <selection pane="bottomLeft" activeCell="F7" sqref="F7"/>
    </sheetView>
  </sheetViews>
  <sheetFormatPr defaultColWidth="9" defaultRowHeight="15.75" customHeight="1"/>
  <cols>
    <col min="1" max="1" width="7.58333333333333" style="15" customWidth="1"/>
    <col min="2" max="2" width="29" style="15" customWidth="1"/>
    <col min="3" max="3" width="12.5" style="15" customWidth="1"/>
    <col min="4" max="4" width="22.25" style="15" customWidth="1"/>
    <col min="5" max="5" width="16.5" style="15" hidden="1" customWidth="1" outlineLevel="1"/>
    <col min="6" max="6" width="18.5833333333333" style="15" customWidth="1" collapsed="1"/>
    <col min="7" max="7" width="18.5833333333333" style="15" customWidth="1"/>
    <col min="8" max="8" width="11.75" style="15" customWidth="1"/>
    <col min="9" max="9" width="11.5" style="15" customWidth="1"/>
    <col min="10" max="16384" width="9" style="15"/>
  </cols>
  <sheetData>
    <row r="1" s="11" customFormat="1" ht="12.4" customHeight="1" spans="1:9">
      <c r="A1" s="17" t="s">
        <v>361</v>
      </c>
      <c r="B1" s="17" t="s">
        <v>362</v>
      </c>
      <c r="C1" s="18"/>
      <c r="D1" s="18"/>
      <c r="E1" s="18"/>
      <c r="F1" s="18"/>
      <c r="G1" s="18"/>
      <c r="H1" s="18"/>
      <c r="I1" s="18"/>
    </row>
    <row r="2" s="12" customFormat="1" ht="30" customHeight="1" spans="1:9">
      <c r="A2" s="19" t="s">
        <v>1121</v>
      </c>
      <c r="B2" s="19"/>
      <c r="C2" s="19"/>
      <c r="D2" s="19"/>
      <c r="E2" s="19"/>
      <c r="F2" s="19"/>
      <c r="G2" s="19"/>
      <c r="H2" s="19"/>
      <c r="I2" s="19"/>
    </row>
    <row r="3" ht="15" customHeight="1" spans="1:9">
      <c r="A3" s="20" t="e">
        <f>CONCATENATE(#REF!,#REF!,#REF!,#REF!,#REF!,#REF!,#REF!)</f>
        <v>#REF!</v>
      </c>
      <c r="B3" s="20"/>
      <c r="C3" s="20"/>
      <c r="D3" s="20"/>
      <c r="E3" s="20"/>
      <c r="F3" s="20"/>
      <c r="G3" s="20"/>
      <c r="H3" s="20"/>
      <c r="I3" s="21"/>
    </row>
    <row r="4" ht="15" customHeight="1" spans="1:9">
      <c r="A4" s="20"/>
      <c r="B4" s="20"/>
      <c r="C4" s="20"/>
      <c r="D4" s="20"/>
      <c r="E4" s="20"/>
      <c r="F4" s="20"/>
      <c r="G4" s="20"/>
      <c r="H4" s="20"/>
      <c r="I4" s="22" t="s">
        <v>1122</v>
      </c>
    </row>
    <row r="5" ht="15" customHeight="1" spans="1:9">
      <c r="A5" s="23" t="e">
        <f>#REF!&amp;#REF!</f>
        <v>#REF!</v>
      </c>
      <c r="I5" s="22" t="s">
        <v>282</v>
      </c>
    </row>
    <row r="6" s="13" customFormat="1" ht="25.15" customHeight="1" spans="1:9">
      <c r="A6" s="24" t="s">
        <v>283</v>
      </c>
      <c r="B6" s="24" t="s">
        <v>472</v>
      </c>
      <c r="C6" s="24" t="s">
        <v>486</v>
      </c>
      <c r="D6" s="24" t="s">
        <v>1123</v>
      </c>
      <c r="E6" s="24" t="s">
        <v>243</v>
      </c>
      <c r="F6" s="52" t="s">
        <v>244</v>
      </c>
      <c r="G6" s="24" t="s">
        <v>245</v>
      </c>
      <c r="H6" s="24" t="s">
        <v>285</v>
      </c>
      <c r="I6" s="24" t="s">
        <v>419</v>
      </c>
    </row>
    <row r="7" ht="15" customHeight="1" spans="1:9">
      <c r="A7" s="53"/>
      <c r="B7" s="54"/>
      <c r="C7" s="55"/>
      <c r="D7" s="54"/>
      <c r="E7" s="31"/>
      <c r="F7" s="31"/>
      <c r="G7" s="33"/>
      <c r="H7" s="33" t="str">
        <f>IF(OR(F7=0,G7=0),"",(G7-F7)/ABS(F7)*100)</f>
        <v/>
      </c>
      <c r="I7" s="33"/>
    </row>
    <row r="8" ht="15" customHeight="1" spans="1:9">
      <c r="A8" s="27"/>
      <c r="B8" s="28"/>
      <c r="C8" s="29"/>
      <c r="D8" s="28"/>
      <c r="E8" s="31"/>
      <c r="F8" s="31"/>
      <c r="G8" s="31"/>
      <c r="H8" s="33" t="str">
        <f t="shared" ref="H8:H31" si="0">IF(OR(F8=0,G8=0),"",(G8-F8)/ABS(F8)*100)</f>
        <v/>
      </c>
      <c r="I8" s="33"/>
    </row>
    <row r="9" ht="15" customHeight="1" spans="1:9">
      <c r="A9" s="27"/>
      <c r="B9" s="28"/>
      <c r="C9" s="29"/>
      <c r="D9" s="28"/>
      <c r="E9" s="31"/>
      <c r="F9" s="31"/>
      <c r="G9" s="31"/>
      <c r="H9" s="33" t="str">
        <f t="shared" si="0"/>
        <v/>
      </c>
      <c r="I9" s="33"/>
    </row>
    <row r="10" ht="15" customHeight="1" spans="1:9">
      <c r="A10" s="27"/>
      <c r="B10" s="28"/>
      <c r="C10" s="29"/>
      <c r="D10" s="28"/>
      <c r="E10" s="31"/>
      <c r="F10" s="31"/>
      <c r="G10" s="31"/>
      <c r="H10" s="33" t="str">
        <f t="shared" si="0"/>
        <v/>
      </c>
      <c r="I10" s="33"/>
    </row>
    <row r="11" ht="15" customHeight="1" spans="1:9">
      <c r="A11" s="27"/>
      <c r="B11" s="28"/>
      <c r="C11" s="29"/>
      <c r="D11" s="28"/>
      <c r="E11" s="31"/>
      <c r="F11" s="31"/>
      <c r="G11" s="31"/>
      <c r="H11" s="33" t="str">
        <f t="shared" si="0"/>
        <v/>
      </c>
      <c r="I11" s="33"/>
    </row>
    <row r="12" ht="15" customHeight="1" spans="1:9">
      <c r="A12" s="27"/>
      <c r="B12" s="28"/>
      <c r="C12" s="29"/>
      <c r="D12" s="28"/>
      <c r="E12" s="31"/>
      <c r="F12" s="31"/>
      <c r="G12" s="31"/>
      <c r="H12" s="33" t="str">
        <f t="shared" si="0"/>
        <v/>
      </c>
      <c r="I12" s="33"/>
    </row>
    <row r="13" ht="15" customHeight="1" spans="1:9">
      <c r="A13" s="27"/>
      <c r="B13" s="28"/>
      <c r="C13" s="29"/>
      <c r="D13" s="28"/>
      <c r="E13" s="31"/>
      <c r="F13" s="31"/>
      <c r="G13" s="31"/>
      <c r="H13" s="33" t="str">
        <f t="shared" si="0"/>
        <v/>
      </c>
      <c r="I13" s="33"/>
    </row>
    <row r="14" ht="15" customHeight="1" spans="1:9">
      <c r="A14" s="27"/>
      <c r="B14" s="28"/>
      <c r="C14" s="29"/>
      <c r="D14" s="28"/>
      <c r="E14" s="31"/>
      <c r="F14" s="31"/>
      <c r="G14" s="31"/>
      <c r="H14" s="33" t="str">
        <f t="shared" si="0"/>
        <v/>
      </c>
      <c r="I14" s="33"/>
    </row>
    <row r="15" ht="15" customHeight="1" spans="1:9">
      <c r="A15" s="27"/>
      <c r="B15" s="28"/>
      <c r="C15" s="29"/>
      <c r="D15" s="28"/>
      <c r="E15" s="31"/>
      <c r="F15" s="31"/>
      <c r="G15" s="31"/>
      <c r="H15" s="33" t="str">
        <f t="shared" si="0"/>
        <v/>
      </c>
      <c r="I15" s="33"/>
    </row>
    <row r="16" ht="15" customHeight="1" spans="1:9">
      <c r="A16" s="27"/>
      <c r="B16" s="28"/>
      <c r="C16" s="29"/>
      <c r="D16" s="28"/>
      <c r="E16" s="31"/>
      <c r="F16" s="31"/>
      <c r="G16" s="31"/>
      <c r="H16" s="33" t="str">
        <f t="shared" si="0"/>
        <v/>
      </c>
      <c r="I16" s="33"/>
    </row>
    <row r="17" ht="15" customHeight="1" spans="1:9">
      <c r="A17" s="27"/>
      <c r="B17" s="28"/>
      <c r="C17" s="29"/>
      <c r="D17" s="28"/>
      <c r="E17" s="31"/>
      <c r="F17" s="31"/>
      <c r="G17" s="31"/>
      <c r="H17" s="33" t="str">
        <f t="shared" si="0"/>
        <v/>
      </c>
      <c r="I17" s="33"/>
    </row>
    <row r="18" ht="15" customHeight="1" spans="1:9">
      <c r="A18" s="27"/>
      <c r="B18" s="28"/>
      <c r="C18" s="29"/>
      <c r="D18" s="28"/>
      <c r="E18" s="31"/>
      <c r="F18" s="31"/>
      <c r="G18" s="31"/>
      <c r="H18" s="33" t="str">
        <f t="shared" si="0"/>
        <v/>
      </c>
      <c r="I18" s="33"/>
    </row>
    <row r="19" ht="15" customHeight="1" spans="1:9">
      <c r="A19" s="27"/>
      <c r="B19" s="28"/>
      <c r="C19" s="29"/>
      <c r="D19" s="28"/>
      <c r="E19" s="31"/>
      <c r="F19" s="31"/>
      <c r="G19" s="31"/>
      <c r="H19" s="33" t="str">
        <f t="shared" si="0"/>
        <v/>
      </c>
      <c r="I19" s="33"/>
    </row>
    <row r="20" ht="15" customHeight="1" spans="1:9">
      <c r="A20" s="27"/>
      <c r="B20" s="28"/>
      <c r="C20" s="29"/>
      <c r="D20" s="28"/>
      <c r="E20" s="31"/>
      <c r="F20" s="31"/>
      <c r="G20" s="31"/>
      <c r="H20" s="33" t="str">
        <f t="shared" si="0"/>
        <v/>
      </c>
      <c r="I20" s="33"/>
    </row>
    <row r="21" ht="15" customHeight="1" spans="1:9">
      <c r="A21" s="27"/>
      <c r="B21" s="28"/>
      <c r="C21" s="29"/>
      <c r="D21" s="28"/>
      <c r="E21" s="31"/>
      <c r="F21" s="31"/>
      <c r="G21" s="31"/>
      <c r="H21" s="33" t="str">
        <f t="shared" si="0"/>
        <v/>
      </c>
      <c r="I21" s="33"/>
    </row>
    <row r="22" ht="15" customHeight="1" spans="1:9">
      <c r="A22" s="27"/>
      <c r="B22" s="28"/>
      <c r="C22" s="29"/>
      <c r="D22" s="28"/>
      <c r="E22" s="31"/>
      <c r="F22" s="31"/>
      <c r="G22" s="31"/>
      <c r="H22" s="33" t="str">
        <f t="shared" si="0"/>
        <v/>
      </c>
      <c r="I22" s="33"/>
    </row>
    <row r="23" ht="15" customHeight="1" spans="1:9">
      <c r="A23" s="27"/>
      <c r="B23" s="28"/>
      <c r="C23" s="29"/>
      <c r="D23" s="28"/>
      <c r="E23" s="31"/>
      <c r="F23" s="31"/>
      <c r="G23" s="31"/>
      <c r="H23" s="33" t="str">
        <f t="shared" si="0"/>
        <v/>
      </c>
      <c r="I23" s="33"/>
    </row>
    <row r="24" ht="15" customHeight="1" spans="1:9">
      <c r="A24" s="27"/>
      <c r="B24" s="28"/>
      <c r="C24" s="29"/>
      <c r="D24" s="28"/>
      <c r="E24" s="31"/>
      <c r="F24" s="31"/>
      <c r="G24" s="31"/>
      <c r="H24" s="33" t="str">
        <f t="shared" si="0"/>
        <v/>
      </c>
      <c r="I24" s="33"/>
    </row>
    <row r="25" ht="15" customHeight="1" spans="1:9">
      <c r="A25" s="27"/>
      <c r="B25" s="28"/>
      <c r="C25" s="29"/>
      <c r="D25" s="28"/>
      <c r="E25" s="31"/>
      <c r="F25" s="31"/>
      <c r="G25" s="31"/>
      <c r="H25" s="33" t="str">
        <f t="shared" si="0"/>
        <v/>
      </c>
      <c r="I25" s="33"/>
    </row>
    <row r="26" ht="15" customHeight="1" spans="1:9">
      <c r="A26" s="27"/>
      <c r="B26" s="28"/>
      <c r="C26" s="29"/>
      <c r="D26" s="28"/>
      <c r="E26" s="31"/>
      <c r="F26" s="31"/>
      <c r="G26" s="31"/>
      <c r="H26" s="33" t="str">
        <f t="shared" si="0"/>
        <v/>
      </c>
      <c r="I26" s="33"/>
    </row>
    <row r="27" ht="15" customHeight="1" spans="1:9">
      <c r="A27" s="27"/>
      <c r="B27" s="28"/>
      <c r="C27" s="29"/>
      <c r="D27" s="28"/>
      <c r="E27" s="31"/>
      <c r="F27" s="31"/>
      <c r="G27" s="31"/>
      <c r="H27" s="33" t="str">
        <f t="shared" si="0"/>
        <v/>
      </c>
      <c r="I27" s="33"/>
    </row>
    <row r="28" ht="15" customHeight="1" spans="1:9">
      <c r="A28" s="27"/>
      <c r="B28" s="28"/>
      <c r="C28" s="29"/>
      <c r="D28" s="28"/>
      <c r="E28" s="31"/>
      <c r="F28" s="31"/>
      <c r="G28" s="31"/>
      <c r="H28" s="33" t="str">
        <f t="shared" si="0"/>
        <v/>
      </c>
      <c r="I28" s="33"/>
    </row>
    <row r="29" ht="15" customHeight="1" spans="1:9">
      <c r="A29" s="27"/>
      <c r="B29" s="28"/>
      <c r="C29" s="29"/>
      <c r="D29" s="28"/>
      <c r="E29" s="31"/>
      <c r="F29" s="31"/>
      <c r="G29" s="31"/>
      <c r="H29" s="33" t="str">
        <f t="shared" si="0"/>
        <v/>
      </c>
      <c r="I29" s="33"/>
    </row>
    <row r="30" ht="15" customHeight="1" spans="1:9">
      <c r="A30" s="27"/>
      <c r="B30" s="28"/>
      <c r="C30" s="29"/>
      <c r="D30" s="28"/>
      <c r="E30" s="31"/>
      <c r="F30" s="31"/>
      <c r="G30" s="31"/>
      <c r="H30" s="33" t="str">
        <f t="shared" si="0"/>
        <v/>
      </c>
      <c r="I30" s="33"/>
    </row>
    <row r="31" s="14" customFormat="1" ht="15" customHeight="1" spans="1:9">
      <c r="A31" s="24" t="s">
        <v>1058</v>
      </c>
      <c r="B31" s="24"/>
      <c r="C31" s="37"/>
      <c r="D31" s="24"/>
      <c r="E31" s="40">
        <f>SUM(E7:E30)</f>
        <v>0</v>
      </c>
      <c r="F31" s="40">
        <f>SUM(F7:F30)</f>
        <v>0</v>
      </c>
      <c r="G31" s="40">
        <f>SUM(G7:G30)</f>
        <v>0</v>
      </c>
      <c r="H31" s="33" t="str">
        <f t="shared" si="0"/>
        <v/>
      </c>
      <c r="I31" s="41"/>
    </row>
  </sheetData>
  <mergeCells count="3">
    <mergeCell ref="A2:I2"/>
    <mergeCell ref="A3:I3"/>
    <mergeCell ref="A31:B31"/>
  </mergeCells>
  <hyperlinks>
    <hyperlink ref="A1" location="索引目录!I24" display="返回索引页"/>
    <hyperlink ref="B1" location="'非流动负债汇总 '!B10"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2"/>
  <dimension ref="A1:I31"/>
  <sheetViews>
    <sheetView showGridLines="0" zoomScale="90" zoomScaleNormal="90" zoomScaleSheetLayoutView="90" workbookViewId="0">
      <pane ySplit="6" topLeftCell="A7" activePane="bottomLeft" state="frozen"/>
      <selection/>
      <selection pane="bottomLeft" activeCell="H14" sqref="H14"/>
    </sheetView>
  </sheetViews>
  <sheetFormatPr defaultColWidth="9" defaultRowHeight="15.75" customHeight="1"/>
  <cols>
    <col min="1" max="1" width="7.58333333333333" style="15" customWidth="1"/>
    <col min="2" max="2" width="28.0833333333333" style="15" customWidth="1"/>
    <col min="3" max="3" width="22.25" style="15" customWidth="1"/>
    <col min="4" max="4" width="14.25" style="15" customWidth="1"/>
    <col min="5" max="5" width="14.25" style="15" hidden="1" customWidth="1" outlineLevel="1"/>
    <col min="6" max="6" width="16.5833333333333" style="15" customWidth="1" collapsed="1"/>
    <col min="7" max="7" width="16.5833333333333" style="15" customWidth="1"/>
    <col min="8" max="8" width="12.75" style="15" customWidth="1"/>
    <col min="9" max="9" width="12.5833333333333" style="15" customWidth="1"/>
    <col min="10" max="16384" width="9" style="15"/>
  </cols>
  <sheetData>
    <row r="1" s="11" customFormat="1" ht="12.4" customHeight="1" spans="1:9">
      <c r="A1" s="16" t="s">
        <v>412</v>
      </c>
      <c r="B1" s="17" t="s">
        <v>362</v>
      </c>
      <c r="C1" s="16"/>
      <c r="D1" s="18"/>
      <c r="E1" s="18"/>
      <c r="F1" s="18"/>
      <c r="G1" s="18"/>
      <c r="H1" s="18"/>
      <c r="I1" s="18"/>
    </row>
    <row r="2" s="12" customFormat="1" ht="30" customHeight="1" spans="1:9">
      <c r="A2" s="19" t="s">
        <v>1124</v>
      </c>
      <c r="B2" s="19"/>
      <c r="C2" s="19"/>
      <c r="D2" s="19"/>
      <c r="E2" s="19"/>
      <c r="F2" s="19"/>
      <c r="G2" s="19"/>
      <c r="H2" s="19"/>
      <c r="I2" s="19"/>
    </row>
    <row r="3" ht="15" customHeight="1" spans="1:9">
      <c r="A3" s="20" t="e">
        <f>CONCATENATE(#REF!,#REF!,#REF!,#REF!,#REF!,#REF!,#REF!)</f>
        <v>#REF!</v>
      </c>
      <c r="B3" s="20"/>
      <c r="C3" s="20"/>
      <c r="D3" s="20"/>
      <c r="E3" s="20"/>
      <c r="F3" s="20"/>
      <c r="G3" s="20"/>
      <c r="H3" s="20"/>
      <c r="I3" s="21"/>
    </row>
    <row r="4" ht="15" customHeight="1" spans="1:9">
      <c r="A4" s="20"/>
      <c r="B4" s="20"/>
      <c r="C4" s="20"/>
      <c r="D4" s="20"/>
      <c r="E4" s="20"/>
      <c r="F4" s="20"/>
      <c r="G4" s="20"/>
      <c r="H4" s="20"/>
      <c r="I4" s="22" t="s">
        <v>1125</v>
      </c>
    </row>
    <row r="5" ht="15" customHeight="1" spans="1:9">
      <c r="A5" s="23" t="e">
        <f>#REF!&amp;#REF!</f>
        <v>#REF!</v>
      </c>
      <c r="I5" s="22" t="s">
        <v>282</v>
      </c>
    </row>
    <row r="6" s="13" customFormat="1" ht="25.15" customHeight="1" spans="1:9">
      <c r="A6" s="24" t="s">
        <v>283</v>
      </c>
      <c r="B6" s="24" t="s">
        <v>1083</v>
      </c>
      <c r="C6" s="24" t="s">
        <v>1126</v>
      </c>
      <c r="D6" s="24" t="s">
        <v>486</v>
      </c>
      <c r="E6" s="25" t="s">
        <v>243</v>
      </c>
      <c r="F6" s="26" t="s">
        <v>244</v>
      </c>
      <c r="G6" s="24" t="s">
        <v>245</v>
      </c>
      <c r="H6" s="24" t="s">
        <v>285</v>
      </c>
      <c r="I6" s="24" t="s">
        <v>1106</v>
      </c>
    </row>
    <row r="7" ht="15" customHeight="1" spans="1:9">
      <c r="A7" s="27"/>
      <c r="B7" s="28"/>
      <c r="C7" s="28"/>
      <c r="D7" s="29"/>
      <c r="E7" s="30"/>
      <c r="F7" s="31"/>
      <c r="G7" s="31"/>
      <c r="H7" s="31" t="str">
        <f>IF(OR(F7=0,G7=0),"",(G7-F7)/ABS(F7)*100)</f>
        <v/>
      </c>
      <c r="I7" s="33"/>
    </row>
    <row r="8" ht="15" customHeight="1" spans="1:9">
      <c r="A8" s="27"/>
      <c r="B8" s="28"/>
      <c r="C8" s="28"/>
      <c r="D8" s="29"/>
      <c r="E8" s="30"/>
      <c r="F8" s="31"/>
      <c r="G8" s="31"/>
      <c r="H8" s="31" t="str">
        <f t="shared" ref="H8:H31" si="0">IF(OR(F8=0,G8=0),"",(G8-F8)/ABS(F8)*100)</f>
        <v/>
      </c>
      <c r="I8" s="33"/>
    </row>
    <row r="9" ht="15" customHeight="1" spans="1:9">
      <c r="A9" s="27"/>
      <c r="B9" s="28"/>
      <c r="C9" s="28"/>
      <c r="D9" s="29"/>
      <c r="E9" s="30"/>
      <c r="F9" s="31"/>
      <c r="G9" s="31"/>
      <c r="H9" s="31" t="str">
        <f t="shared" si="0"/>
        <v/>
      </c>
      <c r="I9" s="33"/>
    </row>
    <row r="10" ht="15" customHeight="1" spans="1:9">
      <c r="A10" s="27"/>
      <c r="B10" s="28"/>
      <c r="C10" s="28"/>
      <c r="D10" s="29"/>
      <c r="E10" s="30"/>
      <c r="F10" s="34"/>
      <c r="G10" s="31"/>
      <c r="H10" s="31" t="str">
        <f t="shared" si="0"/>
        <v/>
      </c>
      <c r="I10" s="33"/>
    </row>
    <row r="11" ht="15" customHeight="1" spans="1:9">
      <c r="A11" s="27"/>
      <c r="B11" s="28"/>
      <c r="C11" s="28"/>
      <c r="D11" s="29"/>
      <c r="E11" s="30"/>
      <c r="F11" s="34"/>
      <c r="G11" s="31"/>
      <c r="H11" s="31" t="str">
        <f t="shared" si="0"/>
        <v/>
      </c>
      <c r="I11" s="33"/>
    </row>
    <row r="12" ht="15" customHeight="1" spans="1:9">
      <c r="A12" s="27"/>
      <c r="B12" s="28"/>
      <c r="C12" s="28"/>
      <c r="D12" s="29"/>
      <c r="E12" s="30"/>
      <c r="F12" s="34"/>
      <c r="G12" s="31"/>
      <c r="H12" s="31" t="str">
        <f t="shared" si="0"/>
        <v/>
      </c>
      <c r="I12" s="33"/>
    </row>
    <row r="13" ht="15" customHeight="1" spans="1:9">
      <c r="A13" s="27"/>
      <c r="B13" s="28"/>
      <c r="C13" s="28"/>
      <c r="D13" s="29"/>
      <c r="E13" s="30"/>
      <c r="F13" s="34"/>
      <c r="G13" s="31"/>
      <c r="H13" s="31" t="str">
        <f t="shared" si="0"/>
        <v/>
      </c>
      <c r="I13" s="33"/>
    </row>
    <row r="14" ht="15" customHeight="1" spans="1:9">
      <c r="A14" s="27"/>
      <c r="B14" s="28"/>
      <c r="C14" s="28"/>
      <c r="D14" s="29"/>
      <c r="E14" s="30"/>
      <c r="F14" s="34"/>
      <c r="G14" s="31"/>
      <c r="H14" s="31" t="str">
        <f t="shared" si="0"/>
        <v/>
      </c>
      <c r="I14" s="33"/>
    </row>
    <row r="15" ht="15" customHeight="1" spans="1:9">
      <c r="A15" s="27"/>
      <c r="B15" s="28"/>
      <c r="C15" s="28"/>
      <c r="D15" s="29"/>
      <c r="E15" s="30"/>
      <c r="F15" s="34"/>
      <c r="G15" s="31"/>
      <c r="H15" s="31" t="str">
        <f t="shared" si="0"/>
        <v/>
      </c>
      <c r="I15" s="33"/>
    </row>
    <row r="16" ht="15" customHeight="1" spans="1:9">
      <c r="A16" s="27"/>
      <c r="B16" s="28"/>
      <c r="C16" s="28"/>
      <c r="D16" s="29"/>
      <c r="E16" s="30"/>
      <c r="F16" s="34"/>
      <c r="G16" s="31"/>
      <c r="H16" s="31" t="str">
        <f t="shared" si="0"/>
        <v/>
      </c>
      <c r="I16" s="33"/>
    </row>
    <row r="17" ht="15" customHeight="1" spans="1:9">
      <c r="A17" s="27"/>
      <c r="B17" s="28"/>
      <c r="C17" s="28"/>
      <c r="D17" s="29"/>
      <c r="E17" s="30"/>
      <c r="F17" s="34"/>
      <c r="G17" s="31"/>
      <c r="H17" s="31" t="str">
        <f t="shared" si="0"/>
        <v/>
      </c>
      <c r="I17" s="33"/>
    </row>
    <row r="18" ht="15" customHeight="1" spans="1:9">
      <c r="A18" s="27"/>
      <c r="B18" s="28"/>
      <c r="C18" s="28"/>
      <c r="D18" s="29"/>
      <c r="E18" s="30"/>
      <c r="F18" s="34"/>
      <c r="G18" s="31"/>
      <c r="H18" s="31" t="str">
        <f t="shared" si="0"/>
        <v/>
      </c>
      <c r="I18" s="33"/>
    </row>
    <row r="19" ht="15" customHeight="1" spans="1:9">
      <c r="A19" s="27"/>
      <c r="B19" s="28"/>
      <c r="C19" s="28"/>
      <c r="D19" s="29"/>
      <c r="E19" s="30"/>
      <c r="F19" s="34"/>
      <c r="G19" s="31"/>
      <c r="H19" s="31" t="str">
        <f t="shared" si="0"/>
        <v/>
      </c>
      <c r="I19" s="33"/>
    </row>
    <row r="20" ht="15" customHeight="1" spans="1:9">
      <c r="A20" s="27"/>
      <c r="B20" s="28"/>
      <c r="C20" s="28"/>
      <c r="D20" s="29"/>
      <c r="E20" s="30"/>
      <c r="F20" s="34"/>
      <c r="G20" s="31"/>
      <c r="H20" s="31" t="str">
        <f t="shared" si="0"/>
        <v/>
      </c>
      <c r="I20" s="33"/>
    </row>
    <row r="21" ht="15" customHeight="1" spans="1:9">
      <c r="A21" s="27"/>
      <c r="B21" s="28"/>
      <c r="C21" s="28"/>
      <c r="D21" s="29"/>
      <c r="E21" s="30"/>
      <c r="F21" s="34"/>
      <c r="G21" s="31"/>
      <c r="H21" s="31" t="str">
        <f t="shared" si="0"/>
        <v/>
      </c>
      <c r="I21" s="33"/>
    </row>
    <row r="22" ht="15" customHeight="1" spans="1:9">
      <c r="A22" s="27"/>
      <c r="B22" s="28"/>
      <c r="C22" s="28"/>
      <c r="D22" s="29"/>
      <c r="E22" s="30"/>
      <c r="F22" s="34"/>
      <c r="G22" s="31"/>
      <c r="H22" s="31" t="str">
        <f t="shared" si="0"/>
        <v/>
      </c>
      <c r="I22" s="33"/>
    </row>
    <row r="23" ht="15" customHeight="1" spans="1:9">
      <c r="A23" s="27"/>
      <c r="B23" s="28"/>
      <c r="C23" s="28"/>
      <c r="D23" s="29"/>
      <c r="E23" s="30"/>
      <c r="F23" s="34"/>
      <c r="G23" s="31"/>
      <c r="H23" s="31" t="str">
        <f t="shared" si="0"/>
        <v/>
      </c>
      <c r="I23" s="33"/>
    </row>
    <row r="24" ht="15" customHeight="1" spans="1:9">
      <c r="A24" s="27"/>
      <c r="B24" s="28"/>
      <c r="C24" s="28"/>
      <c r="D24" s="29"/>
      <c r="E24" s="30"/>
      <c r="F24" s="34"/>
      <c r="G24" s="31"/>
      <c r="H24" s="31" t="str">
        <f t="shared" si="0"/>
        <v/>
      </c>
      <c r="I24" s="33"/>
    </row>
    <row r="25" ht="15" customHeight="1" spans="1:9">
      <c r="A25" s="27"/>
      <c r="B25" s="28"/>
      <c r="C25" s="28"/>
      <c r="D25" s="29"/>
      <c r="E25" s="30"/>
      <c r="F25" s="34"/>
      <c r="G25" s="31"/>
      <c r="H25" s="31" t="str">
        <f t="shared" si="0"/>
        <v/>
      </c>
      <c r="I25" s="33"/>
    </row>
    <row r="26" ht="15" customHeight="1" spans="1:9">
      <c r="A26" s="27"/>
      <c r="B26" s="28"/>
      <c r="C26" s="28"/>
      <c r="D26" s="29"/>
      <c r="E26" s="30"/>
      <c r="F26" s="34"/>
      <c r="G26" s="31"/>
      <c r="H26" s="31" t="str">
        <f t="shared" si="0"/>
        <v/>
      </c>
      <c r="I26" s="33"/>
    </row>
    <row r="27" ht="15" customHeight="1" spans="1:9">
      <c r="A27" s="27"/>
      <c r="B27" s="28"/>
      <c r="C27" s="28"/>
      <c r="D27" s="29"/>
      <c r="E27" s="30"/>
      <c r="F27" s="34"/>
      <c r="G27" s="31"/>
      <c r="H27" s="31" t="str">
        <f t="shared" si="0"/>
        <v/>
      </c>
      <c r="I27" s="33"/>
    </row>
    <row r="28" ht="15" customHeight="1" spans="1:9">
      <c r="A28" s="27"/>
      <c r="B28" s="28"/>
      <c r="C28" s="28"/>
      <c r="D28" s="29"/>
      <c r="E28" s="30"/>
      <c r="F28" s="34"/>
      <c r="G28" s="31"/>
      <c r="H28" s="31" t="str">
        <f t="shared" si="0"/>
        <v/>
      </c>
      <c r="I28" s="33"/>
    </row>
    <row r="29" ht="15" customHeight="1" spans="1:9">
      <c r="A29" s="27"/>
      <c r="B29" s="28"/>
      <c r="C29" s="28"/>
      <c r="D29" s="29"/>
      <c r="E29" s="30"/>
      <c r="F29" s="34"/>
      <c r="G29" s="31"/>
      <c r="H29" s="31" t="str">
        <f t="shared" si="0"/>
        <v/>
      </c>
      <c r="I29" s="33"/>
    </row>
    <row r="30" ht="15" customHeight="1" spans="1:9">
      <c r="A30" s="27"/>
      <c r="B30" s="28"/>
      <c r="C30" s="28"/>
      <c r="D30" s="29"/>
      <c r="E30" s="30"/>
      <c r="F30" s="34"/>
      <c r="G30" s="31"/>
      <c r="H30" s="31" t="str">
        <f t="shared" si="0"/>
        <v/>
      </c>
      <c r="I30" s="33"/>
    </row>
    <row r="31" s="14" customFormat="1" ht="15" customHeight="1" spans="1:9">
      <c r="A31" s="35" t="s">
        <v>1058</v>
      </c>
      <c r="B31" s="36"/>
      <c r="C31" s="36"/>
      <c r="D31" s="37"/>
      <c r="E31" s="38">
        <f>SUM(E7:E30)</f>
        <v>0</v>
      </c>
      <c r="F31" s="39">
        <f>SUM(F7:F30)</f>
        <v>0</v>
      </c>
      <c r="G31" s="40">
        <f>SUM(G7:G30)</f>
        <v>0</v>
      </c>
      <c r="H31" s="31" t="str">
        <f t="shared" si="0"/>
        <v/>
      </c>
      <c r="I31" s="41"/>
    </row>
  </sheetData>
  <mergeCells count="3">
    <mergeCell ref="A2:I2"/>
    <mergeCell ref="A3:I3"/>
    <mergeCell ref="A31:B31"/>
  </mergeCells>
  <hyperlinks>
    <hyperlink ref="A1" location="索引目录!I23" display="返回索引页"/>
    <hyperlink ref="B1" location="'非流动负债汇总 '!B9" display="返回"/>
  </hyperlinks>
  <printOptions horizontalCentered="1"/>
  <pageMargins left="0.15748031496063" right="0.15748031496063" top="0.984251968503937" bottom="0.78740157480315" header="0.984251968503937" footer="0.393700787401575"/>
  <pageSetup paperSize="9" fitToHeight="0" orientation="landscape" horizontalDpi="300" verticalDpi="300"/>
  <headerFooter alignWithMargins="0">
    <oddFooter>&amp;L&amp;9&amp;"宋体,常规"被评估单位填表人：
填表日期：      年   月   日&amp;C&amp;9&amp;"宋体,常规"评估人员：
&amp;R&amp;9&amp;"宋体,常规"共&amp;N页，第&amp;P页</oddFooter>
  </headerFooter>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793"/>
  <dimension ref="A1:H31"/>
  <sheetViews>
    <sheetView zoomScale="90" zoomScaleNormal="90" zoomScaleSheetLayoutView="90" workbookViewId="0">
      <pane ySplit="6" topLeftCell="A7" activePane="bottomLeft" state="frozen"/>
      <selection/>
      <selection pane="bottomLeft" activeCell="H14" sqref="H14"/>
    </sheetView>
  </sheetViews>
  <sheetFormatPr defaultColWidth="9" defaultRowHeight="15.75" customHeight="1" outlineLevelCol="7"/>
  <cols>
    <col min="1" max="1" width="7.58333333333333" style="15" customWidth="1"/>
    <col min="2" max="2" width="36.5833333333333" style="15" customWidth="1"/>
    <col min="3" max="3" width="17" style="15" customWidth="1"/>
    <col min="4" max="4" width="19.25" style="15" hidden="1" customWidth="1" outlineLevel="1"/>
    <col min="5" max="5" width="20.5833333333333" style="15" customWidth="1" collapsed="1"/>
    <col min="6" max="6" width="20.5833333333333" style="15" customWidth="1"/>
    <col min="7" max="8" width="13.25" style="15" customWidth="1"/>
    <col min="9" max="16384" width="9" style="15"/>
  </cols>
  <sheetData>
    <row r="1" s="11" customFormat="1" ht="12.4" customHeight="1" spans="1:8">
      <c r="A1" s="42" t="s">
        <v>412</v>
      </c>
      <c r="B1" s="43" t="s">
        <v>279</v>
      </c>
      <c r="C1" s="44"/>
      <c r="D1" s="44"/>
      <c r="E1" s="44"/>
      <c r="F1" s="44"/>
      <c r="G1" s="44"/>
      <c r="H1" s="44"/>
    </row>
    <row r="2" s="12" customFormat="1" ht="30" customHeight="1" spans="1:8">
      <c r="A2" s="19" t="s">
        <v>1127</v>
      </c>
      <c r="B2" s="45"/>
      <c r="C2" s="45"/>
      <c r="D2" s="45"/>
      <c r="E2" s="45"/>
      <c r="F2" s="45"/>
      <c r="G2" s="45"/>
      <c r="H2" s="45"/>
    </row>
    <row r="3" ht="15" customHeight="1" spans="1:8">
      <c r="A3" s="20" t="e">
        <f>CONCATENATE(#REF!,#REF!,#REF!,#REF!,#REF!,#REF!,#REF!)</f>
        <v>#REF!</v>
      </c>
      <c r="B3" s="20"/>
      <c r="C3" s="20"/>
      <c r="D3" s="20"/>
      <c r="E3" s="20"/>
      <c r="F3" s="20"/>
      <c r="G3" s="20"/>
      <c r="H3" s="20"/>
    </row>
    <row r="4" ht="15" customHeight="1" spans="1:8">
      <c r="A4" s="20"/>
      <c r="B4" s="20"/>
      <c r="C4" s="20"/>
      <c r="D4" s="20"/>
      <c r="E4" s="20"/>
      <c r="F4" s="20"/>
      <c r="G4" s="20"/>
      <c r="H4" s="46" t="s">
        <v>1128</v>
      </c>
    </row>
    <row r="5" ht="15" customHeight="1" spans="1:8">
      <c r="A5" s="23" t="e">
        <f>#REF!&amp;#REF!</f>
        <v>#REF!</v>
      </c>
      <c r="H5" s="22" t="s">
        <v>282</v>
      </c>
    </row>
    <row r="6" s="13" customFormat="1" ht="25.15" customHeight="1" spans="1:8">
      <c r="A6" s="24" t="s">
        <v>283</v>
      </c>
      <c r="B6" s="24" t="s">
        <v>1129</v>
      </c>
      <c r="C6" s="24" t="s">
        <v>486</v>
      </c>
      <c r="D6" s="25" t="s">
        <v>243</v>
      </c>
      <c r="E6" s="26" t="s">
        <v>244</v>
      </c>
      <c r="F6" s="24" t="s">
        <v>245</v>
      </c>
      <c r="G6" s="24" t="s">
        <v>285</v>
      </c>
      <c r="H6" s="24" t="s">
        <v>419</v>
      </c>
    </row>
    <row r="7" ht="15" customHeight="1" spans="1:8">
      <c r="A7" s="27"/>
      <c r="B7" s="28"/>
      <c r="C7" s="29"/>
      <c r="D7" s="47"/>
      <c r="E7" s="48"/>
      <c r="F7" s="32"/>
      <c r="G7" s="32" t="str">
        <f>IF(OR(E7=0,F7=0),"",(F7-E7)/ABS(E7)*100)</f>
        <v/>
      </c>
      <c r="H7" s="33"/>
    </row>
    <row r="8" ht="15" customHeight="1" spans="1:8">
      <c r="A8" s="27"/>
      <c r="B8" s="28"/>
      <c r="C8" s="29"/>
      <c r="D8" s="47"/>
      <c r="E8" s="48"/>
      <c r="F8" s="32"/>
      <c r="G8" s="32" t="str">
        <f t="shared" ref="G8:G31" si="0">IF(OR(E8=0,F8=0),"",(F8-E8)/ABS(E8)*100)</f>
        <v/>
      </c>
      <c r="H8" s="33"/>
    </row>
    <row r="9" ht="15" customHeight="1" spans="1:8">
      <c r="A9" s="27"/>
      <c r="B9" s="28"/>
      <c r="C9" s="29"/>
      <c r="D9" s="47"/>
      <c r="E9" s="48"/>
      <c r="F9" s="32"/>
      <c r="G9" s="32" t="str">
        <f t="shared" si="0"/>
        <v/>
      </c>
      <c r="H9" s="33"/>
    </row>
    <row r="10" ht="15" customHeight="1" spans="1:8">
      <c r="A10" s="27"/>
      <c r="B10" s="28"/>
      <c r="C10" s="29"/>
      <c r="D10" s="47"/>
      <c r="E10" s="48"/>
      <c r="F10" s="32"/>
      <c r="G10" s="32" t="str">
        <f t="shared" si="0"/>
        <v/>
      </c>
      <c r="H10" s="33"/>
    </row>
    <row r="11" ht="15" customHeight="1" spans="1:8">
      <c r="A11" s="27"/>
      <c r="B11" s="28"/>
      <c r="C11" s="29"/>
      <c r="D11" s="47"/>
      <c r="E11" s="48"/>
      <c r="F11" s="32"/>
      <c r="G11" s="32" t="str">
        <f t="shared" si="0"/>
        <v/>
      </c>
      <c r="H11" s="33"/>
    </row>
    <row r="12" ht="15" customHeight="1" spans="1:8">
      <c r="A12" s="27"/>
      <c r="B12" s="28"/>
      <c r="C12" s="29"/>
      <c r="D12" s="47"/>
      <c r="E12" s="48"/>
      <c r="F12" s="32"/>
      <c r="G12" s="32" t="str">
        <f t="shared" si="0"/>
        <v/>
      </c>
      <c r="H12" s="33"/>
    </row>
    <row r="13" ht="15" customHeight="1" spans="1:8">
      <c r="A13" s="27"/>
      <c r="B13" s="28"/>
      <c r="C13" s="29"/>
      <c r="D13" s="47"/>
      <c r="E13" s="48"/>
      <c r="F13" s="32"/>
      <c r="G13" s="32" t="str">
        <f t="shared" si="0"/>
        <v/>
      </c>
      <c r="H13" s="33"/>
    </row>
    <row r="14" ht="15" customHeight="1" spans="1:8">
      <c r="A14" s="27"/>
      <c r="B14" s="28"/>
      <c r="C14" s="29"/>
      <c r="D14" s="47"/>
      <c r="E14" s="48"/>
      <c r="F14" s="32"/>
      <c r="G14" s="32" t="str">
        <f t="shared" si="0"/>
        <v/>
      </c>
      <c r="H14" s="33"/>
    </row>
    <row r="15" ht="15" customHeight="1" spans="1:8">
      <c r="A15" s="27"/>
      <c r="B15" s="28"/>
      <c r="C15" s="29"/>
      <c r="D15" s="47"/>
      <c r="E15" s="48"/>
      <c r="F15" s="32"/>
      <c r="G15" s="32" t="str">
        <f t="shared" si="0"/>
        <v/>
      </c>
      <c r="H15" s="33"/>
    </row>
    <row r="16" ht="15" customHeight="1" spans="1:8">
      <c r="A16" s="27"/>
      <c r="B16" s="28"/>
      <c r="C16" s="29"/>
      <c r="D16" s="47"/>
      <c r="E16" s="48"/>
      <c r="F16" s="32"/>
      <c r="G16" s="32" t="str">
        <f t="shared" si="0"/>
        <v/>
      </c>
      <c r="H16" s="33"/>
    </row>
    <row r="17" ht="15" customHeight="1" spans="1:8">
      <c r="A17" s="27"/>
      <c r="B17" s="28"/>
      <c r="C17" s="29"/>
      <c r="D17" s="47"/>
      <c r="E17" s="48"/>
      <c r="F17" s="32"/>
      <c r="G17" s="32" t="str">
        <f t="shared" si="0"/>
        <v/>
      </c>
      <c r="H17" s="33"/>
    </row>
    <row r="18" ht="15" customHeight="1" spans="1:8">
      <c r="A18" s="27"/>
      <c r="B18" s="28"/>
      <c r="C18" s="29"/>
      <c r="D18" s="47"/>
      <c r="E18" s="48"/>
      <c r="F18" s="32"/>
      <c r="G18" s="32" t="str">
        <f t="shared" si="0"/>
        <v/>
      </c>
      <c r="H18" s="33"/>
    </row>
    <row r="19" ht="15" customHeight="1" spans="1:8">
      <c r="A19" s="27"/>
      <c r="B19" s="28"/>
      <c r="C19" s="29"/>
      <c r="D19" s="47"/>
      <c r="E19" s="48"/>
      <c r="F19" s="32"/>
      <c r="G19" s="32" t="str">
        <f t="shared" si="0"/>
        <v/>
      </c>
      <c r="H19" s="33"/>
    </row>
    <row r="20" ht="15" customHeight="1" spans="1:8">
      <c r="A20" s="27"/>
      <c r="B20" s="28"/>
      <c r="C20" s="29"/>
      <c r="D20" s="47"/>
      <c r="E20" s="48"/>
      <c r="F20" s="32"/>
      <c r="G20" s="32" t="str">
        <f t="shared" si="0"/>
        <v/>
      </c>
      <c r="H20" s="33"/>
    </row>
    <row r="21" ht="15" customHeight="1" spans="1:8">
      <c r="A21" s="27"/>
      <c r="B21" s="28"/>
      <c r="C21" s="29"/>
      <c r="D21" s="47"/>
      <c r="E21" s="48"/>
      <c r="F21" s="32"/>
      <c r="G21" s="32" t="str">
        <f t="shared" si="0"/>
        <v/>
      </c>
      <c r="H21" s="33"/>
    </row>
    <row r="22" ht="15" customHeight="1" spans="1:8">
      <c r="A22" s="27"/>
      <c r="B22" s="28"/>
      <c r="C22" s="29"/>
      <c r="D22" s="47"/>
      <c r="E22" s="48"/>
      <c r="F22" s="32"/>
      <c r="G22" s="32" t="str">
        <f t="shared" si="0"/>
        <v/>
      </c>
      <c r="H22" s="33"/>
    </row>
    <row r="23" ht="15" customHeight="1" spans="1:8">
      <c r="A23" s="27"/>
      <c r="B23" s="28"/>
      <c r="C23" s="29"/>
      <c r="D23" s="47"/>
      <c r="E23" s="48"/>
      <c r="F23" s="32"/>
      <c r="G23" s="32" t="str">
        <f t="shared" si="0"/>
        <v/>
      </c>
      <c r="H23" s="33"/>
    </row>
    <row r="24" ht="15" customHeight="1" spans="1:8">
      <c r="A24" s="27"/>
      <c r="B24" s="28"/>
      <c r="C24" s="29"/>
      <c r="D24" s="47"/>
      <c r="E24" s="48"/>
      <c r="F24" s="32"/>
      <c r="G24" s="32" t="str">
        <f t="shared" si="0"/>
        <v/>
      </c>
      <c r="H24" s="33"/>
    </row>
    <row r="25" ht="15" customHeight="1" spans="1:8">
      <c r="A25" s="27"/>
      <c r="B25" s="28"/>
      <c r="C25" s="29"/>
      <c r="D25" s="47"/>
      <c r="E25" s="48"/>
      <c r="F25" s="32"/>
      <c r="G25" s="32" t="str">
        <f t="shared" si="0"/>
        <v/>
      </c>
      <c r="H25" s="33"/>
    </row>
    <row r="26" ht="15" customHeight="1" spans="1:8">
      <c r="A26" s="27"/>
      <c r="B26" s="28"/>
      <c r="C26" s="29"/>
      <c r="D26" s="47"/>
      <c r="E26" s="48"/>
      <c r="F26" s="32"/>
      <c r="G26" s="32" t="str">
        <f t="shared" si="0"/>
        <v/>
      </c>
      <c r="H26" s="33"/>
    </row>
    <row r="27" ht="15" customHeight="1" spans="1:8">
      <c r="A27" s="27"/>
      <c r="B27" s="28"/>
      <c r="C27" s="29"/>
      <c r="D27" s="47"/>
      <c r="E27" s="48"/>
      <c r="F27" s="32"/>
      <c r="G27" s="32" t="str">
        <f t="shared" si="0"/>
        <v/>
      </c>
      <c r="H27" s="33"/>
    </row>
    <row r="28" ht="15" customHeight="1" spans="1:8">
      <c r="A28" s="27"/>
      <c r="B28" s="28"/>
      <c r="C28" s="29"/>
      <c r="D28" s="47"/>
      <c r="E28" s="48"/>
      <c r="F28" s="32"/>
      <c r="G28" s="32" t="str">
        <f t="shared" si="0"/>
        <v/>
      </c>
      <c r="H28" s="33"/>
    </row>
    <row r="29" ht="15" customHeight="1" spans="1:8">
      <c r="A29" s="27"/>
      <c r="B29" s="28"/>
      <c r="C29" s="29"/>
      <c r="D29" s="47"/>
      <c r="E29" s="48"/>
      <c r="F29" s="32"/>
      <c r="G29" s="32" t="str">
        <f t="shared" si="0"/>
        <v/>
      </c>
      <c r="H29" s="33"/>
    </row>
    <row r="30" customHeight="1" spans="1:8">
      <c r="A30" s="27"/>
      <c r="B30" s="28"/>
      <c r="C30" s="29"/>
      <c r="D30" s="47"/>
      <c r="E30" s="48"/>
      <c r="F30" s="32"/>
      <c r="G30" s="32" t="str">
        <f t="shared" si="0"/>
        <v/>
      </c>
      <c r="H30" s="33"/>
    </row>
    <row r="31" s="14" customFormat="1" customHeight="1" spans="1:8">
      <c r="A31" s="35" t="s">
        <v>1058</v>
      </c>
      <c r="B31" s="36"/>
      <c r="C31" s="37"/>
      <c r="D31" s="49">
        <f>SUM(D7:D30)</f>
        <v>0</v>
      </c>
      <c r="E31" s="50">
        <f>SUM(E7:E30)</f>
        <v>0</v>
      </c>
      <c r="F31" s="51">
        <f>SUM(F7:F30)</f>
        <v>0</v>
      </c>
      <c r="G31" s="32" t="str">
        <f t="shared" si="0"/>
        <v/>
      </c>
      <c r="H31" s="41"/>
    </row>
  </sheetData>
  <mergeCells count="3">
    <mergeCell ref="A2:H2"/>
    <mergeCell ref="A3:H3"/>
    <mergeCell ref="A31:B31"/>
  </mergeCells>
  <hyperlinks>
    <hyperlink ref="A1" location="索引目录!I25" display="返回索引页"/>
    <hyperlink ref="B1" location="'非流动负债汇总 '!B11"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11"/>
  <dimension ref="A1:L33"/>
  <sheetViews>
    <sheetView zoomScale="90" zoomScaleNormal="90" workbookViewId="0">
      <pane ySplit="6" topLeftCell="A7" activePane="bottomLeft" state="frozen"/>
      <selection/>
      <selection pane="bottomLeft" activeCell="D21" sqref="D21"/>
    </sheetView>
  </sheetViews>
  <sheetFormatPr defaultColWidth="9" defaultRowHeight="15.75" customHeight="1"/>
  <cols>
    <col min="1" max="1" width="5.58333333333333" style="15" customWidth="1"/>
    <col min="2" max="2" width="23.5" style="15" customWidth="1"/>
    <col min="3" max="3" width="7.75" style="15" customWidth="1"/>
    <col min="4" max="4" width="12.25" style="15" customWidth="1"/>
    <col min="5" max="5" width="13.8333333333333" style="15" customWidth="1"/>
    <col min="6" max="6" width="17.5" style="15" hidden="1" customWidth="1" outlineLevel="1"/>
    <col min="7" max="7" width="16.5" style="15" customWidth="1" collapsed="1"/>
    <col min="8" max="8" width="17.25" style="15" customWidth="1"/>
    <col min="9" max="10" width="9.75" style="15" customWidth="1"/>
    <col min="11" max="16384" width="9" style="15"/>
  </cols>
  <sheetData>
    <row r="1" s="85" customFormat="1" ht="10.5" spans="1:12">
      <c r="A1" s="90" t="s">
        <v>412</v>
      </c>
      <c r="B1" s="86" t="s">
        <v>362</v>
      </c>
      <c r="C1" s="87"/>
      <c r="D1" s="87"/>
      <c r="E1" s="87"/>
      <c r="F1" s="87"/>
      <c r="G1" s="87"/>
      <c r="H1" s="87"/>
      <c r="I1" s="87"/>
      <c r="J1" s="87"/>
    </row>
    <row r="2" s="12" customFormat="1" ht="30" customHeight="1" spans="1:12">
      <c r="A2" s="19" t="s">
        <v>413</v>
      </c>
      <c r="B2" s="19"/>
      <c r="C2" s="19"/>
      <c r="D2" s="19"/>
      <c r="E2" s="19"/>
      <c r="F2" s="19"/>
      <c r="G2" s="19"/>
      <c r="H2" s="19"/>
      <c r="I2" s="19"/>
      <c r="J2" s="19"/>
      <c r="K2" s="19"/>
    </row>
    <row r="3" ht="15" customHeight="1" spans="1:12">
      <c r="A3" s="20" t="e">
        <f>CONCATENATE(#REF!,#REF!,#REF!,#REF!,#REF!,#REF!,#REF!)</f>
        <v>#REF!</v>
      </c>
      <c r="B3" s="20"/>
      <c r="C3" s="20"/>
      <c r="D3" s="20"/>
      <c r="E3" s="20"/>
      <c r="F3" s="20"/>
      <c r="G3" s="20"/>
      <c r="H3" s="20"/>
      <c r="I3" s="20"/>
      <c r="J3" s="20"/>
      <c r="K3" s="20"/>
    </row>
    <row r="4" ht="15" customHeight="1" spans="1:12">
      <c r="A4" s="20"/>
      <c r="B4" s="20"/>
      <c r="C4" s="20"/>
      <c r="D4" s="20"/>
      <c r="E4" s="20"/>
      <c r="F4" s="20"/>
      <c r="G4" s="20"/>
      <c r="H4" s="21"/>
      <c r="I4" s="21"/>
      <c r="J4" s="22"/>
      <c r="K4" s="22" t="s">
        <v>414</v>
      </c>
    </row>
    <row r="5" ht="15" customHeight="1" spans="1:12">
      <c r="A5" s="23" t="e">
        <f>#REF!&amp;#REF!</f>
        <v>#REF!</v>
      </c>
      <c r="J5" s="22"/>
      <c r="K5" s="22" t="s">
        <v>282</v>
      </c>
    </row>
    <row r="6" s="13" customFormat="1" ht="25.15" customHeight="1" spans="1:12">
      <c r="A6" s="24" t="s">
        <v>283</v>
      </c>
      <c r="B6" s="24" t="s">
        <v>415</v>
      </c>
      <c r="C6" s="24" t="s">
        <v>416</v>
      </c>
      <c r="D6" s="24" t="s">
        <v>417</v>
      </c>
      <c r="E6" s="24" t="s">
        <v>418</v>
      </c>
      <c r="F6" s="25" t="s">
        <v>243</v>
      </c>
      <c r="G6" s="36" t="s">
        <v>244</v>
      </c>
      <c r="H6" s="24" t="s">
        <v>245</v>
      </c>
      <c r="I6" s="24" t="s">
        <v>246</v>
      </c>
      <c r="J6" s="24" t="s">
        <v>285</v>
      </c>
      <c r="K6" s="24" t="s">
        <v>419</v>
      </c>
    </row>
    <row r="7" ht="15" customHeight="1" spans="1:12">
      <c r="A7" s="27">
        <v>1</v>
      </c>
      <c r="B7" s="58"/>
      <c r="C7" s="58"/>
      <c r="D7" s="31"/>
      <c r="E7" s="27"/>
      <c r="F7" s="30"/>
      <c r="G7" s="34"/>
      <c r="H7" s="31"/>
      <c r="I7" s="68" t="str">
        <f>IF(OR(AND(G7=0,H7=0),H7=0),"",H7-G7)</f>
        <v/>
      </c>
      <c r="J7" s="68" t="str">
        <f>IF(ISERROR(I7/G7),"",I7/ABS(G7)*100)</f>
        <v/>
      </c>
      <c r="K7" s="33"/>
    </row>
    <row r="8" ht="15" customHeight="1" spans="1:12">
      <c r="A8" s="27"/>
      <c r="B8" s="28"/>
      <c r="C8" s="28"/>
      <c r="D8" s="31"/>
      <c r="E8" s="27"/>
      <c r="F8" s="30"/>
      <c r="G8" s="34"/>
      <c r="H8" s="31"/>
      <c r="I8" s="68" t="str">
        <f t="shared" ref="I8:I31" si="0">IF(OR(AND(G8=0,H8=0),H8=0),"",H8-G8)</f>
        <v/>
      </c>
      <c r="J8" s="68" t="str">
        <f t="shared" ref="J8:J31" si="1">IF(ISERROR(I8/G8),"",I8/ABS(G8)*100)</f>
        <v/>
      </c>
      <c r="K8" s="33"/>
      <c r="L8" s="22"/>
    </row>
    <row r="9" ht="15" customHeight="1" spans="1:12">
      <c r="A9" s="27"/>
      <c r="B9" s="28"/>
      <c r="C9" s="28"/>
      <c r="D9" s="31"/>
      <c r="E9" s="27"/>
      <c r="F9" s="30"/>
      <c r="G9" s="34"/>
      <c r="H9" s="31"/>
      <c r="I9" s="68" t="str">
        <f t="shared" si="0"/>
        <v/>
      </c>
      <c r="J9" s="68" t="str">
        <f t="shared" si="1"/>
        <v/>
      </c>
      <c r="K9" s="33"/>
    </row>
    <row r="10" ht="15" customHeight="1" spans="1:12">
      <c r="A10" s="27"/>
      <c r="B10" s="28"/>
      <c r="C10" s="28"/>
      <c r="D10" s="31"/>
      <c r="E10" s="27"/>
      <c r="F10" s="30"/>
      <c r="G10" s="34"/>
      <c r="H10" s="31"/>
      <c r="I10" s="68" t="str">
        <f t="shared" si="0"/>
        <v/>
      </c>
      <c r="J10" s="68" t="str">
        <f t="shared" si="1"/>
        <v/>
      </c>
      <c r="K10" s="33"/>
    </row>
    <row r="11" ht="15" customHeight="1" spans="1:12">
      <c r="A11" s="27"/>
      <c r="B11" s="28"/>
      <c r="C11" s="28"/>
      <c r="D11" s="31"/>
      <c r="E11" s="27"/>
      <c r="F11" s="30"/>
      <c r="G11" s="34"/>
      <c r="H11" s="31"/>
      <c r="I11" s="68" t="str">
        <f t="shared" si="0"/>
        <v/>
      </c>
      <c r="J11" s="68" t="str">
        <f t="shared" si="1"/>
        <v/>
      </c>
      <c r="K11" s="33"/>
    </row>
    <row r="12" ht="15" customHeight="1" spans="1:12">
      <c r="A12" s="27"/>
      <c r="B12" s="28"/>
      <c r="C12" s="28"/>
      <c r="D12" s="31"/>
      <c r="E12" s="27"/>
      <c r="F12" s="30"/>
      <c r="G12" s="34"/>
      <c r="H12" s="31"/>
      <c r="I12" s="68" t="str">
        <f t="shared" si="0"/>
        <v/>
      </c>
      <c r="J12" s="68" t="str">
        <f t="shared" si="1"/>
        <v/>
      </c>
      <c r="K12" s="33"/>
    </row>
    <row r="13" ht="15" customHeight="1" spans="1:12">
      <c r="A13" s="27"/>
      <c r="B13" s="28"/>
      <c r="C13" s="28"/>
      <c r="D13" s="31"/>
      <c r="E13" s="27"/>
      <c r="F13" s="30"/>
      <c r="G13" s="34"/>
      <c r="H13" s="31"/>
      <c r="I13" s="68" t="str">
        <f t="shared" si="0"/>
        <v/>
      </c>
      <c r="J13" s="68" t="str">
        <f t="shared" si="1"/>
        <v/>
      </c>
      <c r="K13" s="33"/>
    </row>
    <row r="14" ht="15" customHeight="1" spans="1:12">
      <c r="A14" s="27"/>
      <c r="B14" s="28"/>
      <c r="C14" s="28"/>
      <c r="D14" s="31"/>
      <c r="E14" s="27"/>
      <c r="F14" s="30"/>
      <c r="G14" s="34"/>
      <c r="H14" s="31"/>
      <c r="I14" s="68" t="str">
        <f t="shared" si="0"/>
        <v/>
      </c>
      <c r="J14" s="68" t="str">
        <f t="shared" si="1"/>
        <v/>
      </c>
      <c r="K14" s="33"/>
    </row>
    <row r="15" ht="15" customHeight="1" spans="1:12">
      <c r="A15" s="27"/>
      <c r="B15" s="28"/>
      <c r="C15" s="28"/>
      <c r="D15" s="31"/>
      <c r="E15" s="27"/>
      <c r="F15" s="30"/>
      <c r="G15" s="34"/>
      <c r="H15" s="31"/>
      <c r="I15" s="68" t="str">
        <f t="shared" si="0"/>
        <v/>
      </c>
      <c r="J15" s="68" t="str">
        <f t="shared" si="1"/>
        <v/>
      </c>
      <c r="K15" s="33"/>
    </row>
    <row r="16" ht="15" customHeight="1" spans="1:12">
      <c r="A16" s="27"/>
      <c r="B16" s="28"/>
      <c r="C16" s="28"/>
      <c r="D16" s="31"/>
      <c r="E16" s="27"/>
      <c r="F16" s="30"/>
      <c r="G16" s="34"/>
      <c r="H16" s="31"/>
      <c r="I16" s="68" t="str">
        <f t="shared" si="0"/>
        <v/>
      </c>
      <c r="J16" s="68" t="str">
        <f t="shared" si="1"/>
        <v/>
      </c>
      <c r="K16" s="33"/>
    </row>
    <row r="17" ht="15" customHeight="1" spans="1:11">
      <c r="A17" s="27"/>
      <c r="B17" s="28"/>
      <c r="C17" s="28"/>
      <c r="D17" s="31"/>
      <c r="E17" s="27"/>
      <c r="F17" s="30"/>
      <c r="G17" s="34"/>
      <c r="H17" s="31"/>
      <c r="I17" s="68" t="str">
        <f t="shared" si="0"/>
        <v/>
      </c>
      <c r="J17" s="68" t="str">
        <f t="shared" si="1"/>
        <v/>
      </c>
      <c r="K17" s="33"/>
    </row>
    <row r="18" ht="15" customHeight="1" spans="1:11">
      <c r="A18" s="27"/>
      <c r="B18" s="28"/>
      <c r="C18" s="28"/>
      <c r="D18" s="31"/>
      <c r="E18" s="27"/>
      <c r="F18" s="30"/>
      <c r="G18" s="34"/>
      <c r="H18" s="31"/>
      <c r="I18" s="68" t="str">
        <f t="shared" si="0"/>
        <v/>
      </c>
      <c r="J18" s="68" t="str">
        <f t="shared" si="1"/>
        <v/>
      </c>
      <c r="K18" s="33"/>
    </row>
    <row r="19" ht="15" customHeight="1" spans="1:11">
      <c r="A19" s="27"/>
      <c r="B19" s="28"/>
      <c r="C19" s="28"/>
      <c r="D19" s="31"/>
      <c r="E19" s="27"/>
      <c r="F19" s="30"/>
      <c r="G19" s="34"/>
      <c r="H19" s="31"/>
      <c r="I19" s="68" t="str">
        <f t="shared" si="0"/>
        <v/>
      </c>
      <c r="J19" s="68" t="str">
        <f t="shared" si="1"/>
        <v/>
      </c>
      <c r="K19" s="33"/>
    </row>
    <row r="20" ht="15" customHeight="1" spans="1:11">
      <c r="A20" s="27"/>
      <c r="B20" s="28"/>
      <c r="C20" s="28"/>
      <c r="D20" s="31"/>
      <c r="E20" s="27"/>
      <c r="F20" s="30"/>
      <c r="G20" s="34"/>
      <c r="H20" s="31"/>
      <c r="I20" s="68" t="str">
        <f t="shared" si="0"/>
        <v/>
      </c>
      <c r="J20" s="68" t="str">
        <f t="shared" si="1"/>
        <v/>
      </c>
      <c r="K20" s="33"/>
    </row>
    <row r="21" ht="15" customHeight="1" spans="1:11">
      <c r="A21" s="27"/>
      <c r="B21" s="28"/>
      <c r="C21" s="28"/>
      <c r="D21" s="31"/>
      <c r="E21" s="27"/>
      <c r="F21" s="30"/>
      <c r="G21" s="34"/>
      <c r="H21" s="31"/>
      <c r="I21" s="68" t="str">
        <f t="shared" si="0"/>
        <v/>
      </c>
      <c r="J21" s="68" t="str">
        <f t="shared" si="1"/>
        <v/>
      </c>
      <c r="K21" s="33"/>
    </row>
    <row r="22" ht="15" customHeight="1" spans="1:11">
      <c r="A22" s="27"/>
      <c r="B22" s="28"/>
      <c r="C22" s="28"/>
      <c r="D22" s="31"/>
      <c r="E22" s="27"/>
      <c r="F22" s="30"/>
      <c r="G22" s="34"/>
      <c r="H22" s="31"/>
      <c r="I22" s="68" t="str">
        <f t="shared" si="0"/>
        <v/>
      </c>
      <c r="J22" s="68" t="str">
        <f t="shared" si="1"/>
        <v/>
      </c>
      <c r="K22" s="33"/>
    </row>
    <row r="23" ht="15" customHeight="1" spans="1:11">
      <c r="A23" s="27"/>
      <c r="B23" s="28"/>
      <c r="C23" s="28"/>
      <c r="D23" s="31"/>
      <c r="E23" s="27"/>
      <c r="F23" s="30"/>
      <c r="G23" s="34"/>
      <c r="H23" s="31"/>
      <c r="I23" s="68" t="str">
        <f t="shared" si="0"/>
        <v/>
      </c>
      <c r="J23" s="68" t="str">
        <f t="shared" si="1"/>
        <v/>
      </c>
      <c r="K23" s="33"/>
    </row>
    <row r="24" ht="15" customHeight="1" spans="1:11">
      <c r="A24" s="27"/>
      <c r="B24" s="28"/>
      <c r="C24" s="28"/>
      <c r="D24" s="31"/>
      <c r="E24" s="27"/>
      <c r="F24" s="30"/>
      <c r="G24" s="34"/>
      <c r="H24" s="31"/>
      <c r="I24" s="68" t="str">
        <f t="shared" si="0"/>
        <v/>
      </c>
      <c r="J24" s="68" t="str">
        <f t="shared" si="1"/>
        <v/>
      </c>
      <c r="K24" s="33"/>
    </row>
    <row r="25" ht="15" customHeight="1" spans="1:11">
      <c r="A25" s="27"/>
      <c r="B25" s="28"/>
      <c r="C25" s="28"/>
      <c r="D25" s="31"/>
      <c r="E25" s="27"/>
      <c r="F25" s="30"/>
      <c r="G25" s="34"/>
      <c r="H25" s="31"/>
      <c r="I25" s="68" t="str">
        <f t="shared" si="0"/>
        <v/>
      </c>
      <c r="J25" s="68" t="str">
        <f t="shared" si="1"/>
        <v/>
      </c>
      <c r="K25" s="33"/>
    </row>
    <row r="26" ht="15" customHeight="1" spans="1:11">
      <c r="A26" s="27"/>
      <c r="B26" s="28"/>
      <c r="C26" s="28"/>
      <c r="D26" s="31"/>
      <c r="E26" s="27"/>
      <c r="F26" s="30"/>
      <c r="G26" s="34"/>
      <c r="H26" s="31"/>
      <c r="I26" s="68" t="str">
        <f t="shared" si="0"/>
        <v/>
      </c>
      <c r="J26" s="68" t="str">
        <f t="shared" si="1"/>
        <v/>
      </c>
      <c r="K26" s="33"/>
    </row>
    <row r="27" ht="15" customHeight="1" spans="1:11">
      <c r="A27" s="27"/>
      <c r="B27" s="28"/>
      <c r="C27" s="28"/>
      <c r="D27" s="31"/>
      <c r="E27" s="27"/>
      <c r="F27" s="30"/>
      <c r="G27" s="34"/>
      <c r="H27" s="31"/>
      <c r="I27" s="68" t="str">
        <f t="shared" si="0"/>
        <v/>
      </c>
      <c r="J27" s="68" t="str">
        <f t="shared" si="1"/>
        <v/>
      </c>
      <c r="K27" s="33"/>
    </row>
    <row r="28" ht="15" customHeight="1" spans="1:11">
      <c r="A28" s="27"/>
      <c r="B28" s="28"/>
      <c r="C28" s="28"/>
      <c r="D28" s="31"/>
      <c r="E28" s="27"/>
      <c r="F28" s="30"/>
      <c r="G28" s="34"/>
      <c r="H28" s="31"/>
      <c r="I28" s="68" t="str">
        <f t="shared" si="0"/>
        <v/>
      </c>
      <c r="J28" s="68" t="str">
        <f t="shared" si="1"/>
        <v/>
      </c>
      <c r="K28" s="33"/>
    </row>
    <row r="29" ht="15" customHeight="1" spans="1:11">
      <c r="A29" s="27"/>
      <c r="B29" s="28"/>
      <c r="C29" s="28"/>
      <c r="D29" s="31"/>
      <c r="E29" s="27"/>
      <c r="F29" s="30"/>
      <c r="G29" s="34"/>
      <c r="H29" s="31"/>
      <c r="I29" s="68" t="str">
        <f t="shared" si="0"/>
        <v/>
      </c>
      <c r="J29" s="68" t="str">
        <f t="shared" si="1"/>
        <v/>
      </c>
      <c r="K29" s="33"/>
    </row>
    <row r="30" ht="15" customHeight="1" spans="1:11">
      <c r="A30" s="27"/>
      <c r="B30" s="28"/>
      <c r="C30" s="28"/>
      <c r="D30" s="31"/>
      <c r="E30" s="27"/>
      <c r="F30" s="30"/>
      <c r="G30" s="34"/>
      <c r="H30" s="31"/>
      <c r="I30" s="68" t="str">
        <f t="shared" si="0"/>
        <v/>
      </c>
      <c r="J30" s="68" t="str">
        <f t="shared" si="1"/>
        <v/>
      </c>
      <c r="K30" s="33"/>
    </row>
    <row r="31" s="14" customFormat="1" ht="15" customHeight="1" spans="1:11">
      <c r="A31" s="35" t="s">
        <v>420</v>
      </c>
      <c r="B31" s="36"/>
      <c r="C31" s="41"/>
      <c r="D31" s="40"/>
      <c r="E31" s="24"/>
      <c r="F31" s="38">
        <f>SUM(F7:F30)</f>
        <v>0</v>
      </c>
      <c r="G31" s="39">
        <f>SUM(G7:G30)</f>
        <v>0</v>
      </c>
      <c r="H31" s="40">
        <f>SUM(H7:H30)</f>
        <v>0</v>
      </c>
      <c r="I31" s="287" t="str">
        <f t="shared" si="0"/>
        <v/>
      </c>
      <c r="J31" s="287" t="str">
        <f t="shared" si="1"/>
        <v/>
      </c>
      <c r="K31" s="41"/>
    </row>
    <row r="32" customHeight="1" spans="1:11">
      <c r="A32" s="284"/>
      <c r="H32" s="23"/>
    </row>
    <row r="33" customHeight="1" spans="1:1">
      <c r="A33" s="284"/>
    </row>
  </sheetData>
  <mergeCells count="3">
    <mergeCell ref="A2:K2"/>
    <mergeCell ref="A3:K3"/>
    <mergeCell ref="A31:B31"/>
  </mergeCells>
  <hyperlinks>
    <hyperlink ref="B1" location="货币资金汇总表!B7" display="返回"/>
    <hyperlink ref="A1" location="索引目录!E6" display="返回索引页"/>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6"/>
  <dimension ref="A1:I31"/>
  <sheetViews>
    <sheetView zoomScale="90" zoomScaleNormal="90" zoomScaleSheetLayoutView="90" workbookViewId="0">
      <pane ySplit="6" topLeftCell="A19" activePane="bottomLeft" state="frozen"/>
      <selection/>
      <selection pane="bottomLeft" activeCell="H14" sqref="H14"/>
    </sheetView>
  </sheetViews>
  <sheetFormatPr defaultColWidth="9" defaultRowHeight="15.75" customHeight="1"/>
  <cols>
    <col min="1" max="1" width="7.58333333333333" style="15" customWidth="1"/>
    <col min="2" max="2" width="31.25" style="15" customWidth="1"/>
    <col min="3" max="3" width="12.25" style="15" customWidth="1"/>
    <col min="4" max="4" width="20" style="15" customWidth="1"/>
    <col min="5" max="5" width="16.5" style="15" hidden="1" customWidth="1" outlineLevel="1"/>
    <col min="6" max="6" width="18.5833333333333" style="15" customWidth="1" collapsed="1"/>
    <col min="7" max="7" width="18.5833333333333" style="15" customWidth="1"/>
    <col min="8" max="8" width="11.25" style="15" customWidth="1"/>
    <col min="9" max="9" width="10.0833333333333" style="15" customWidth="1"/>
    <col min="10" max="16384" width="9" style="15"/>
  </cols>
  <sheetData>
    <row r="1" s="11" customFormat="1" ht="12.4" customHeight="1" spans="1:9">
      <c r="A1" s="16" t="s">
        <v>412</v>
      </c>
      <c r="B1" s="17" t="s">
        <v>362</v>
      </c>
      <c r="C1" s="18"/>
      <c r="D1" s="18"/>
      <c r="E1" s="18"/>
      <c r="F1" s="18"/>
      <c r="G1" s="18"/>
      <c r="H1" s="18"/>
      <c r="I1" s="18"/>
    </row>
    <row r="2" s="12" customFormat="1" ht="30" customHeight="1" spans="1:9">
      <c r="A2" s="19" t="s">
        <v>1130</v>
      </c>
      <c r="B2" s="19"/>
      <c r="C2" s="19"/>
      <c r="D2" s="19"/>
      <c r="E2" s="19"/>
      <c r="F2" s="19"/>
      <c r="G2" s="19"/>
      <c r="H2" s="19"/>
      <c r="I2" s="19"/>
    </row>
    <row r="3" ht="15" customHeight="1" spans="1:9">
      <c r="A3" s="20" t="e">
        <f>CONCATENATE(#REF!,#REF!,#REF!,#REF!,#REF!,#REF!,#REF!)</f>
        <v>#REF!</v>
      </c>
      <c r="B3" s="20"/>
      <c r="C3" s="20"/>
      <c r="D3" s="20"/>
      <c r="E3" s="20"/>
      <c r="F3" s="20"/>
      <c r="G3" s="20"/>
      <c r="H3" s="20"/>
      <c r="I3" s="21"/>
    </row>
    <row r="4" ht="15" customHeight="1" spans="1:9">
      <c r="A4" s="20"/>
      <c r="B4" s="20"/>
      <c r="C4" s="20"/>
      <c r="D4" s="20"/>
      <c r="E4" s="20"/>
      <c r="F4" s="20"/>
      <c r="G4" s="20"/>
      <c r="H4" s="20"/>
      <c r="I4" s="22" t="s">
        <v>1131</v>
      </c>
    </row>
    <row r="5" ht="15" customHeight="1" spans="1:9">
      <c r="A5" s="23" t="e">
        <f>#REF!&amp;#REF!</f>
        <v>#REF!</v>
      </c>
      <c r="I5" s="22" t="s">
        <v>282</v>
      </c>
    </row>
    <row r="6" s="13" customFormat="1" ht="25.15" customHeight="1" spans="1:9">
      <c r="A6" s="24" t="s">
        <v>283</v>
      </c>
      <c r="B6" s="24" t="s">
        <v>472</v>
      </c>
      <c r="C6" s="24" t="s">
        <v>486</v>
      </c>
      <c r="D6" s="24" t="s">
        <v>609</v>
      </c>
      <c r="E6" s="25" t="s">
        <v>243</v>
      </c>
      <c r="F6" s="26" t="s">
        <v>244</v>
      </c>
      <c r="G6" s="24" t="s">
        <v>245</v>
      </c>
      <c r="H6" s="24" t="s">
        <v>285</v>
      </c>
      <c r="I6" s="24" t="s">
        <v>419</v>
      </c>
    </row>
    <row r="7" ht="15" customHeight="1" spans="1:9">
      <c r="A7" s="27"/>
      <c r="B7" s="28"/>
      <c r="C7" s="29"/>
      <c r="D7" s="28"/>
      <c r="E7" s="30"/>
      <c r="F7" s="31"/>
      <c r="G7" s="31"/>
      <c r="H7" s="32" t="str">
        <f>IF(OR(F7=0,G7=0),"",(G7-F7)/ABS(F7)*100)</f>
        <v/>
      </c>
      <c r="I7" s="33"/>
    </row>
    <row r="8" ht="15" customHeight="1" spans="1:9">
      <c r="A8" s="27"/>
      <c r="B8" s="28"/>
      <c r="C8" s="29"/>
      <c r="D8" s="28"/>
      <c r="E8" s="30"/>
      <c r="F8" s="31"/>
      <c r="G8" s="31"/>
      <c r="H8" s="31" t="str">
        <f t="shared" ref="H8:H31" si="0">IF(OR(F8=0,G8=0),"",(G8-F8)/ABS(F8)*100)</f>
        <v/>
      </c>
      <c r="I8" s="33"/>
    </row>
    <row r="9" ht="15" customHeight="1" spans="1:9">
      <c r="A9" s="27"/>
      <c r="B9" s="28"/>
      <c r="C9" s="29"/>
      <c r="D9" s="28"/>
      <c r="E9" s="30"/>
      <c r="F9" s="31"/>
      <c r="G9" s="31"/>
      <c r="H9" s="31" t="str">
        <f t="shared" si="0"/>
        <v/>
      </c>
      <c r="I9" s="33"/>
    </row>
    <row r="10" ht="15" customHeight="1" spans="1:9">
      <c r="A10" s="27"/>
      <c r="B10" s="28"/>
      <c r="C10" s="29"/>
      <c r="D10" s="28"/>
      <c r="E10" s="30"/>
      <c r="F10" s="34"/>
      <c r="G10" s="31"/>
      <c r="H10" s="31" t="str">
        <f t="shared" si="0"/>
        <v/>
      </c>
      <c r="I10" s="33"/>
    </row>
    <row r="11" ht="15" customHeight="1" spans="1:9">
      <c r="A11" s="27"/>
      <c r="B11" s="28"/>
      <c r="C11" s="29"/>
      <c r="D11" s="28"/>
      <c r="E11" s="30"/>
      <c r="F11" s="34"/>
      <c r="G11" s="31"/>
      <c r="H11" s="31" t="str">
        <f t="shared" si="0"/>
        <v/>
      </c>
      <c r="I11" s="33"/>
    </row>
    <row r="12" ht="15" customHeight="1" spans="1:9">
      <c r="A12" s="27"/>
      <c r="B12" s="28"/>
      <c r="C12" s="29"/>
      <c r="D12" s="28"/>
      <c r="E12" s="30"/>
      <c r="F12" s="34"/>
      <c r="G12" s="31"/>
      <c r="H12" s="31" t="str">
        <f t="shared" si="0"/>
        <v/>
      </c>
      <c r="I12" s="33"/>
    </row>
    <row r="13" ht="15" customHeight="1" spans="1:9">
      <c r="A13" s="27"/>
      <c r="B13" s="28"/>
      <c r="C13" s="29"/>
      <c r="D13" s="28"/>
      <c r="E13" s="30"/>
      <c r="F13" s="34"/>
      <c r="G13" s="31"/>
      <c r="H13" s="31" t="str">
        <f t="shared" si="0"/>
        <v/>
      </c>
      <c r="I13" s="33"/>
    </row>
    <row r="14" ht="15" customHeight="1" spans="1:9">
      <c r="A14" s="27"/>
      <c r="B14" s="28"/>
      <c r="C14" s="29"/>
      <c r="D14" s="28"/>
      <c r="E14" s="30"/>
      <c r="F14" s="34"/>
      <c r="G14" s="31"/>
      <c r="H14" s="31" t="str">
        <f t="shared" si="0"/>
        <v/>
      </c>
      <c r="I14" s="33"/>
    </row>
    <row r="15" ht="15" customHeight="1" spans="1:9">
      <c r="A15" s="27"/>
      <c r="B15" s="28"/>
      <c r="C15" s="29"/>
      <c r="D15" s="28"/>
      <c r="E15" s="30"/>
      <c r="F15" s="34"/>
      <c r="G15" s="31"/>
      <c r="H15" s="31" t="str">
        <f t="shared" si="0"/>
        <v/>
      </c>
      <c r="I15" s="33"/>
    </row>
    <row r="16" ht="15" customHeight="1" spans="1:9">
      <c r="A16" s="27"/>
      <c r="B16" s="28"/>
      <c r="C16" s="29"/>
      <c r="D16" s="28"/>
      <c r="E16" s="30"/>
      <c r="F16" s="34"/>
      <c r="G16" s="31"/>
      <c r="H16" s="31" t="str">
        <f t="shared" si="0"/>
        <v/>
      </c>
      <c r="I16" s="33"/>
    </row>
    <row r="17" ht="15" customHeight="1" spans="1:9">
      <c r="A17" s="27"/>
      <c r="B17" s="28"/>
      <c r="C17" s="29"/>
      <c r="D17" s="28"/>
      <c r="E17" s="30"/>
      <c r="F17" s="34"/>
      <c r="G17" s="31"/>
      <c r="H17" s="31" t="str">
        <f t="shared" si="0"/>
        <v/>
      </c>
      <c r="I17" s="33"/>
    </row>
    <row r="18" ht="15" customHeight="1" spans="1:9">
      <c r="A18" s="27"/>
      <c r="B18" s="28"/>
      <c r="C18" s="29"/>
      <c r="D18" s="28"/>
      <c r="E18" s="30"/>
      <c r="F18" s="34"/>
      <c r="G18" s="31"/>
      <c r="H18" s="31" t="str">
        <f t="shared" si="0"/>
        <v/>
      </c>
      <c r="I18" s="33"/>
    </row>
    <row r="19" ht="15" customHeight="1" spans="1:9">
      <c r="A19" s="27"/>
      <c r="B19" s="28"/>
      <c r="C19" s="29"/>
      <c r="D19" s="28"/>
      <c r="E19" s="30"/>
      <c r="F19" s="34"/>
      <c r="G19" s="31"/>
      <c r="H19" s="31" t="str">
        <f t="shared" si="0"/>
        <v/>
      </c>
      <c r="I19" s="33"/>
    </row>
    <row r="20" ht="15" customHeight="1" spans="1:9">
      <c r="A20" s="27"/>
      <c r="B20" s="28"/>
      <c r="C20" s="29"/>
      <c r="D20" s="28"/>
      <c r="E20" s="30"/>
      <c r="F20" s="34"/>
      <c r="G20" s="31"/>
      <c r="H20" s="31" t="str">
        <f t="shared" si="0"/>
        <v/>
      </c>
      <c r="I20" s="33"/>
    </row>
    <row r="21" ht="15" customHeight="1" spans="1:9">
      <c r="A21" s="27"/>
      <c r="B21" s="28"/>
      <c r="C21" s="29"/>
      <c r="D21" s="28"/>
      <c r="E21" s="30"/>
      <c r="F21" s="34"/>
      <c r="G21" s="31"/>
      <c r="H21" s="31" t="str">
        <f t="shared" si="0"/>
        <v/>
      </c>
      <c r="I21" s="33"/>
    </row>
    <row r="22" ht="15" customHeight="1" spans="1:9">
      <c r="A22" s="27"/>
      <c r="B22" s="28"/>
      <c r="C22" s="29"/>
      <c r="D22" s="28"/>
      <c r="E22" s="30"/>
      <c r="F22" s="34"/>
      <c r="G22" s="31"/>
      <c r="H22" s="31" t="str">
        <f t="shared" si="0"/>
        <v/>
      </c>
      <c r="I22" s="33"/>
    </row>
    <row r="23" ht="15" customHeight="1" spans="1:9">
      <c r="A23" s="27"/>
      <c r="B23" s="28"/>
      <c r="C23" s="29"/>
      <c r="D23" s="28"/>
      <c r="E23" s="30"/>
      <c r="F23" s="34"/>
      <c r="G23" s="31"/>
      <c r="H23" s="31" t="str">
        <f t="shared" si="0"/>
        <v/>
      </c>
      <c r="I23" s="33"/>
    </row>
    <row r="24" ht="15" customHeight="1" spans="1:9">
      <c r="A24" s="27"/>
      <c r="B24" s="28"/>
      <c r="C24" s="29"/>
      <c r="D24" s="28"/>
      <c r="E24" s="30"/>
      <c r="F24" s="34"/>
      <c r="G24" s="31"/>
      <c r="H24" s="31" t="str">
        <f t="shared" si="0"/>
        <v/>
      </c>
      <c r="I24" s="33"/>
    </row>
    <row r="25" ht="15" customHeight="1" spans="1:9">
      <c r="A25" s="27"/>
      <c r="B25" s="28"/>
      <c r="C25" s="29"/>
      <c r="D25" s="28"/>
      <c r="E25" s="30"/>
      <c r="F25" s="34"/>
      <c r="G25" s="31"/>
      <c r="H25" s="31" t="str">
        <f t="shared" si="0"/>
        <v/>
      </c>
      <c r="I25" s="33"/>
    </row>
    <row r="26" ht="15" customHeight="1" spans="1:9">
      <c r="A26" s="27"/>
      <c r="B26" s="28"/>
      <c r="C26" s="29"/>
      <c r="D26" s="28"/>
      <c r="E26" s="30"/>
      <c r="F26" s="34"/>
      <c r="G26" s="31"/>
      <c r="H26" s="31" t="str">
        <f t="shared" si="0"/>
        <v/>
      </c>
      <c r="I26" s="33"/>
    </row>
    <row r="27" ht="15" customHeight="1" spans="1:9">
      <c r="A27" s="27"/>
      <c r="B27" s="28"/>
      <c r="C27" s="29"/>
      <c r="D27" s="28"/>
      <c r="E27" s="30"/>
      <c r="F27" s="34"/>
      <c r="G27" s="31"/>
      <c r="H27" s="31" t="str">
        <f t="shared" si="0"/>
        <v/>
      </c>
      <c r="I27" s="33"/>
    </row>
    <row r="28" ht="15" customHeight="1" spans="1:9">
      <c r="A28" s="27"/>
      <c r="B28" s="28"/>
      <c r="C28" s="29"/>
      <c r="D28" s="28"/>
      <c r="E28" s="30"/>
      <c r="F28" s="34"/>
      <c r="G28" s="31"/>
      <c r="H28" s="31" t="str">
        <f t="shared" si="0"/>
        <v/>
      </c>
      <c r="I28" s="33"/>
    </row>
    <row r="29" ht="15" customHeight="1" spans="1:9">
      <c r="A29" s="27"/>
      <c r="B29" s="28"/>
      <c r="C29" s="29"/>
      <c r="D29" s="28"/>
      <c r="E29" s="30"/>
      <c r="F29" s="34"/>
      <c r="G29" s="31"/>
      <c r="H29" s="31" t="str">
        <f t="shared" si="0"/>
        <v/>
      </c>
      <c r="I29" s="33"/>
    </row>
    <row r="30" ht="15" customHeight="1" spans="1:9">
      <c r="A30" s="27"/>
      <c r="B30" s="28"/>
      <c r="C30" s="29"/>
      <c r="D30" s="28"/>
      <c r="E30" s="30"/>
      <c r="F30" s="34"/>
      <c r="G30" s="31"/>
      <c r="H30" s="31" t="str">
        <f t="shared" si="0"/>
        <v/>
      </c>
      <c r="I30" s="33"/>
    </row>
    <row r="31" s="14" customFormat="1" ht="15" customHeight="1" spans="1:9">
      <c r="A31" s="35" t="s">
        <v>1058</v>
      </c>
      <c r="B31" s="36"/>
      <c r="C31" s="37"/>
      <c r="D31" s="24"/>
      <c r="E31" s="38">
        <f>SUM(E7:E30)</f>
        <v>0</v>
      </c>
      <c r="F31" s="39">
        <f>SUM(F7:F30)</f>
        <v>0</v>
      </c>
      <c r="G31" s="40">
        <f>SUM(G7:G30)</f>
        <v>0</v>
      </c>
      <c r="H31" s="40" t="str">
        <f t="shared" si="0"/>
        <v/>
      </c>
      <c r="I31" s="41"/>
    </row>
  </sheetData>
  <mergeCells count="3">
    <mergeCell ref="A2:I2"/>
    <mergeCell ref="A3:I3"/>
    <mergeCell ref="A31:B31"/>
  </mergeCells>
  <hyperlinks>
    <hyperlink ref="A1" location="索引目录!I26" display="返回索引页"/>
    <hyperlink ref="B1" location="'非流动负债汇总 '!B12"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894"/>
  <dimension ref="A1:C26"/>
  <sheetViews>
    <sheetView showFormulas="1" workbookViewId="0">
      <selection activeCell="C1" sqref="C1"/>
    </sheetView>
  </sheetViews>
  <sheetFormatPr defaultColWidth="8.25" defaultRowHeight="12.5" outlineLevelCol="2"/>
  <cols>
    <col min="1" max="1" width="26.75" style="1" customWidth="1"/>
    <col min="2" max="2" width="1.25" style="1" customWidth="1"/>
    <col min="3" max="3" width="28.75" style="1" customWidth="1"/>
    <col min="4" max="16384" width="8.25" style="1"/>
  </cols>
  <sheetData>
    <row r="1" ht="15.5" spans="1:3">
      <c r="A1" t="s">
        <v>1132</v>
      </c>
    </row>
    <row r="2" ht="13.75" spans="1:3">
      <c r="A2" s="2" t="s">
        <v>1133</v>
      </c>
    </row>
    <row r="3" ht="13.25" spans="1:3">
      <c r="A3" s="3" t="s">
        <v>1134</v>
      </c>
      <c r="C3" s="4" t="s">
        <v>1135</v>
      </c>
    </row>
    <row r="4" spans="1:3">
      <c r="A4" s="3">
        <v>3</v>
      </c>
    </row>
    <row r="6" ht="13.25"/>
    <row r="7" ht="13" spans="1:3">
      <c r="A7" s="5" t="s">
        <v>1136</v>
      </c>
    </row>
    <row r="8" ht="13" spans="1:3">
      <c r="A8" s="6" t="s">
        <v>1137</v>
      </c>
    </row>
    <row r="9" ht="13" spans="1:3">
      <c r="A9" s="7" t="s">
        <v>1138</v>
      </c>
    </row>
    <row r="10" ht="13" spans="1:3">
      <c r="A10" s="6" t="s">
        <v>1139</v>
      </c>
    </row>
    <row r="11" ht="13.75" spans="1:3">
      <c r="A11" s="8" t="s">
        <v>1140</v>
      </c>
    </row>
    <row r="13" ht="13.25"/>
    <row r="14" ht="13.25" spans="1:3">
      <c r="A14" s="4" t="s">
        <v>1141</v>
      </c>
    </row>
    <row r="16" ht="13.25"/>
    <row r="17" ht="13.25" spans="1:3">
      <c r="C17" s="4" t="s">
        <v>1142</v>
      </c>
    </row>
    <row r="20" spans="1:3">
      <c r="A20" s="9" t="s">
        <v>1143</v>
      </c>
    </row>
    <row r="26" ht="13.25" spans="1:3">
      <c r="C26" s="10" t="s">
        <v>1144</v>
      </c>
    </row>
  </sheetData>
  <sheetProtection password="8863" sheet="1" objects="1"/>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L33"/>
  <sheetViews>
    <sheetView zoomScale="90" zoomScaleNormal="90" workbookViewId="0">
      <pane ySplit="6" topLeftCell="A7" activePane="bottomLeft" state="frozen"/>
      <selection/>
      <selection pane="bottomLeft" activeCell="D21" sqref="D21"/>
    </sheetView>
  </sheetViews>
  <sheetFormatPr defaultColWidth="9" defaultRowHeight="15.75" customHeight="1"/>
  <cols>
    <col min="1" max="1" width="4.5" style="15" customWidth="1"/>
    <col min="2" max="2" width="35.25" style="15" customWidth="1"/>
    <col min="3" max="3" width="14.5833333333333" style="15" customWidth="1"/>
    <col min="4" max="4" width="7.5" style="15" customWidth="1"/>
    <col min="5" max="5" width="13" style="15" customWidth="1"/>
    <col min="6" max="6" width="13.5" style="15" customWidth="1"/>
    <col min="7" max="7" width="15.5833333333333" style="15" hidden="1" customWidth="1" outlineLevel="1"/>
    <col min="8" max="8" width="15.25" style="15" customWidth="1" collapsed="1"/>
    <col min="9" max="9" width="13.25" style="15" customWidth="1"/>
    <col min="10" max="11" width="9.58333333333333" style="15" customWidth="1"/>
    <col min="12" max="12" width="8.83333333333333" style="15" customWidth="1"/>
    <col min="13" max="16384" width="9" style="15"/>
  </cols>
  <sheetData>
    <row r="1" s="85" customFormat="1" ht="10.5" spans="1:12">
      <c r="A1" s="90" t="s">
        <v>412</v>
      </c>
      <c r="B1" s="90" t="s">
        <v>402</v>
      </c>
      <c r="C1" s="87"/>
      <c r="D1" s="87"/>
      <c r="E1" s="87"/>
      <c r="F1" s="87"/>
      <c r="G1" s="87"/>
      <c r="H1" s="87"/>
      <c r="I1" s="87"/>
      <c r="J1" s="87"/>
      <c r="K1" s="87"/>
    </row>
    <row r="2" s="12" customFormat="1" ht="30" customHeight="1" spans="1:12">
      <c r="A2" s="19" t="s">
        <v>421</v>
      </c>
      <c r="B2" s="19"/>
      <c r="C2" s="19"/>
      <c r="D2" s="19"/>
      <c r="E2" s="19"/>
      <c r="F2" s="19"/>
      <c r="G2" s="19"/>
      <c r="H2" s="19"/>
      <c r="I2" s="19"/>
      <c r="J2" s="19"/>
      <c r="K2" s="19"/>
      <c r="L2" s="19"/>
    </row>
    <row r="3" ht="15" customHeight="1" spans="1:12">
      <c r="A3" s="20" t="e">
        <f>CONCATENATE(#REF!,#REF!,#REF!,#REF!,#REF!,#REF!,#REF!)</f>
        <v>#REF!</v>
      </c>
      <c r="B3" s="20"/>
      <c r="C3" s="20"/>
      <c r="D3" s="20"/>
      <c r="E3" s="20"/>
      <c r="F3" s="20"/>
      <c r="G3" s="20"/>
      <c r="H3" s="20"/>
      <c r="I3" s="20"/>
      <c r="J3" s="20"/>
      <c r="K3" s="20"/>
      <c r="L3" s="20"/>
    </row>
    <row r="4" ht="15" customHeight="1" spans="1:12">
      <c r="A4" s="20"/>
      <c r="B4" s="20"/>
      <c r="C4" s="20"/>
      <c r="D4" s="20"/>
      <c r="E4" s="20"/>
      <c r="F4" s="20"/>
      <c r="G4" s="20"/>
      <c r="H4" s="20"/>
      <c r="I4" s="21"/>
      <c r="J4" s="21"/>
      <c r="K4" s="22"/>
      <c r="L4" s="22" t="s">
        <v>422</v>
      </c>
    </row>
    <row r="5" ht="15" customHeight="1" spans="1:12">
      <c r="A5" s="23" t="e">
        <f>#REF!&amp;#REF!</f>
        <v>#REF!</v>
      </c>
      <c r="K5" s="22"/>
      <c r="L5" s="22" t="s">
        <v>282</v>
      </c>
    </row>
    <row r="6" s="13" customFormat="1" ht="25.15" customHeight="1" spans="1:12">
      <c r="A6" s="24" t="s">
        <v>283</v>
      </c>
      <c r="B6" s="24" t="s">
        <v>423</v>
      </c>
      <c r="C6" s="24" t="s">
        <v>424</v>
      </c>
      <c r="D6" s="24" t="s">
        <v>416</v>
      </c>
      <c r="E6" s="24" t="s">
        <v>417</v>
      </c>
      <c r="F6" s="24" t="s">
        <v>418</v>
      </c>
      <c r="G6" s="25" t="s">
        <v>243</v>
      </c>
      <c r="H6" s="36" t="s">
        <v>244</v>
      </c>
      <c r="I6" s="24" t="s">
        <v>245</v>
      </c>
      <c r="J6" s="24" t="s">
        <v>246</v>
      </c>
      <c r="K6" s="24" t="s">
        <v>285</v>
      </c>
      <c r="L6" s="24" t="s">
        <v>419</v>
      </c>
    </row>
    <row r="7" ht="15" customHeight="1" spans="1:12">
      <c r="A7" s="27">
        <v>1</v>
      </c>
      <c r="B7" s="28"/>
      <c r="C7" s="101"/>
      <c r="D7" s="286"/>
      <c r="E7" s="31"/>
      <c r="F7" s="27"/>
      <c r="G7" s="30"/>
      <c r="H7" s="34"/>
      <c r="I7" s="31"/>
      <c r="J7" s="285" t="str">
        <f>IF(OR(AND(H7=0,I7=0),I7=0),"",I7-H7)</f>
        <v/>
      </c>
      <c r="K7" s="285" t="str">
        <f>IF(ISERROR(J7/H7),"",J7/ABS(H7)*100)</f>
        <v/>
      </c>
      <c r="L7" s="33"/>
    </row>
    <row r="8" ht="15" customHeight="1" spans="1:12">
      <c r="A8" s="27">
        <v>2</v>
      </c>
      <c r="B8" s="28"/>
      <c r="C8" s="101"/>
      <c r="D8" s="286"/>
      <c r="E8" s="31"/>
      <c r="F8" s="27"/>
      <c r="G8" s="30"/>
      <c r="H8" s="34"/>
      <c r="I8" s="31"/>
      <c r="J8" s="31" t="str">
        <f t="shared" ref="J8:J31" si="0">IF(OR(AND(H8=0,I8=0),I8=0),"",I8-H8)</f>
        <v/>
      </c>
      <c r="K8" s="31" t="str">
        <f t="shared" ref="K8:K31" si="1">IF(ISERROR(J8/H8),"",J8/ABS(H8)*100)</f>
        <v/>
      </c>
      <c r="L8" s="33"/>
    </row>
    <row r="9" ht="15" customHeight="1" spans="1:12">
      <c r="A9" s="27">
        <v>3</v>
      </c>
      <c r="B9" s="28"/>
      <c r="C9" s="101"/>
      <c r="D9" s="286"/>
      <c r="E9" s="31"/>
      <c r="F9" s="27"/>
      <c r="G9" s="30"/>
      <c r="H9" s="34"/>
      <c r="I9" s="31"/>
      <c r="J9" s="31" t="str">
        <f t="shared" si="0"/>
        <v/>
      </c>
      <c r="K9" s="31" t="str">
        <f t="shared" si="1"/>
        <v/>
      </c>
      <c r="L9" s="33"/>
    </row>
    <row r="10" ht="15" customHeight="1" spans="1:12">
      <c r="A10" s="27"/>
      <c r="B10" s="28"/>
      <c r="C10" s="101"/>
      <c r="D10" s="101"/>
      <c r="E10" s="31"/>
      <c r="F10" s="27"/>
      <c r="G10" s="30"/>
      <c r="H10" s="34"/>
      <c r="I10" s="31"/>
      <c r="J10" s="31" t="str">
        <f t="shared" si="0"/>
        <v/>
      </c>
      <c r="K10" s="31" t="str">
        <f t="shared" si="1"/>
        <v/>
      </c>
      <c r="L10" s="33"/>
    </row>
    <row r="11" ht="15" customHeight="1" spans="1:12">
      <c r="A11" s="27"/>
      <c r="B11" s="28"/>
      <c r="C11" s="101"/>
      <c r="D11" s="101"/>
      <c r="E11" s="31"/>
      <c r="F11" s="27"/>
      <c r="G11" s="30"/>
      <c r="H11" s="34"/>
      <c r="I11" s="31"/>
      <c r="J11" s="31" t="str">
        <f t="shared" si="0"/>
        <v/>
      </c>
      <c r="K11" s="31" t="str">
        <f t="shared" si="1"/>
        <v/>
      </c>
      <c r="L11" s="33"/>
    </row>
    <row r="12" ht="15" customHeight="1" spans="1:12">
      <c r="A12" s="27"/>
      <c r="B12" s="28"/>
      <c r="C12" s="101"/>
      <c r="D12" s="101"/>
      <c r="E12" s="31"/>
      <c r="F12" s="27"/>
      <c r="G12" s="30"/>
      <c r="H12" s="34"/>
      <c r="I12" s="31"/>
      <c r="J12" s="31" t="str">
        <f t="shared" si="0"/>
        <v/>
      </c>
      <c r="K12" s="31" t="str">
        <f t="shared" si="1"/>
        <v/>
      </c>
      <c r="L12" s="33"/>
    </row>
    <row r="13" ht="15" customHeight="1" spans="1:12">
      <c r="A13" s="27"/>
      <c r="B13" s="28"/>
      <c r="C13" s="101"/>
      <c r="D13" s="101"/>
      <c r="E13" s="31"/>
      <c r="F13" s="27"/>
      <c r="G13" s="30"/>
      <c r="H13" s="34"/>
      <c r="I13" s="31"/>
      <c r="J13" s="31" t="str">
        <f t="shared" si="0"/>
        <v/>
      </c>
      <c r="K13" s="31" t="str">
        <f t="shared" si="1"/>
        <v/>
      </c>
      <c r="L13" s="33"/>
    </row>
    <row r="14" ht="15" customHeight="1" spans="1:12">
      <c r="A14" s="27"/>
      <c r="B14" s="28"/>
      <c r="C14" s="101"/>
      <c r="D14" s="101"/>
      <c r="E14" s="31"/>
      <c r="F14" s="27"/>
      <c r="G14" s="30"/>
      <c r="H14" s="34"/>
      <c r="I14" s="31"/>
      <c r="J14" s="31" t="str">
        <f t="shared" si="0"/>
        <v/>
      </c>
      <c r="K14" s="31" t="str">
        <f t="shared" si="1"/>
        <v/>
      </c>
      <c r="L14" s="33"/>
    </row>
    <row r="15" ht="15" customHeight="1" spans="1:12">
      <c r="A15" s="27"/>
      <c r="B15" s="28"/>
      <c r="C15" s="101"/>
      <c r="D15" s="101"/>
      <c r="E15" s="31"/>
      <c r="F15" s="27"/>
      <c r="G15" s="30"/>
      <c r="H15" s="34"/>
      <c r="I15" s="31"/>
      <c r="J15" s="31" t="str">
        <f t="shared" si="0"/>
        <v/>
      </c>
      <c r="K15" s="31" t="str">
        <f t="shared" si="1"/>
        <v/>
      </c>
      <c r="L15" s="33"/>
    </row>
    <row r="16" ht="15" customHeight="1" spans="1:12">
      <c r="A16" s="27"/>
      <c r="B16" s="28"/>
      <c r="C16" s="101"/>
      <c r="D16" s="101"/>
      <c r="E16" s="31"/>
      <c r="F16" s="27"/>
      <c r="G16" s="30"/>
      <c r="H16" s="34"/>
      <c r="I16" s="31"/>
      <c r="J16" s="31" t="str">
        <f t="shared" si="0"/>
        <v/>
      </c>
      <c r="K16" s="31" t="str">
        <f t="shared" si="1"/>
        <v/>
      </c>
      <c r="L16" s="33"/>
    </row>
    <row r="17" ht="15" customHeight="1" spans="1:12">
      <c r="A17" s="27"/>
      <c r="B17" s="28"/>
      <c r="C17" s="101"/>
      <c r="D17" s="101"/>
      <c r="E17" s="31"/>
      <c r="F17" s="27"/>
      <c r="G17" s="30"/>
      <c r="H17" s="34"/>
      <c r="I17" s="31"/>
      <c r="J17" s="31" t="str">
        <f t="shared" si="0"/>
        <v/>
      </c>
      <c r="K17" s="31" t="str">
        <f t="shared" si="1"/>
        <v/>
      </c>
      <c r="L17" s="33"/>
    </row>
    <row r="18" ht="15" customHeight="1" spans="1:12">
      <c r="A18" s="27"/>
      <c r="B18" s="28"/>
      <c r="C18" s="101"/>
      <c r="D18" s="101"/>
      <c r="E18" s="31"/>
      <c r="F18" s="27"/>
      <c r="G18" s="30"/>
      <c r="H18" s="34"/>
      <c r="I18" s="31"/>
      <c r="J18" s="31" t="str">
        <f t="shared" si="0"/>
        <v/>
      </c>
      <c r="K18" s="31" t="str">
        <f t="shared" si="1"/>
        <v/>
      </c>
      <c r="L18" s="33"/>
    </row>
    <row r="19" ht="15" customHeight="1" spans="1:12">
      <c r="A19" s="27"/>
      <c r="B19" s="28"/>
      <c r="C19" s="101"/>
      <c r="D19" s="101"/>
      <c r="E19" s="31"/>
      <c r="F19" s="27"/>
      <c r="G19" s="30"/>
      <c r="H19" s="34"/>
      <c r="I19" s="31"/>
      <c r="J19" s="31" t="str">
        <f t="shared" si="0"/>
        <v/>
      </c>
      <c r="K19" s="31" t="str">
        <f t="shared" si="1"/>
        <v/>
      </c>
      <c r="L19" s="33"/>
    </row>
    <row r="20" ht="15" customHeight="1" spans="1:12">
      <c r="A20" s="27"/>
      <c r="B20" s="28"/>
      <c r="C20" s="101"/>
      <c r="D20" s="101"/>
      <c r="E20" s="31"/>
      <c r="F20" s="27"/>
      <c r="G20" s="30"/>
      <c r="H20" s="34"/>
      <c r="I20" s="31"/>
      <c r="J20" s="31" t="str">
        <f t="shared" si="0"/>
        <v/>
      </c>
      <c r="K20" s="31" t="str">
        <f t="shared" si="1"/>
        <v/>
      </c>
      <c r="L20" s="33"/>
    </row>
    <row r="21" ht="15" customHeight="1" spans="1:12">
      <c r="A21" s="27"/>
      <c r="B21" s="28"/>
      <c r="C21" s="101"/>
      <c r="D21" s="101"/>
      <c r="E21" s="31"/>
      <c r="F21" s="27"/>
      <c r="G21" s="30"/>
      <c r="H21" s="34"/>
      <c r="I21" s="31"/>
      <c r="J21" s="31" t="str">
        <f t="shared" si="0"/>
        <v/>
      </c>
      <c r="K21" s="31" t="str">
        <f t="shared" si="1"/>
        <v/>
      </c>
      <c r="L21" s="33"/>
    </row>
    <row r="22" ht="15" customHeight="1" spans="1:12">
      <c r="A22" s="27"/>
      <c r="B22" s="28"/>
      <c r="C22" s="101"/>
      <c r="D22" s="101"/>
      <c r="E22" s="31"/>
      <c r="F22" s="27"/>
      <c r="G22" s="30"/>
      <c r="H22" s="34"/>
      <c r="I22" s="31"/>
      <c r="J22" s="31" t="str">
        <f t="shared" si="0"/>
        <v/>
      </c>
      <c r="K22" s="31" t="str">
        <f t="shared" si="1"/>
        <v/>
      </c>
      <c r="L22" s="33"/>
    </row>
    <row r="23" ht="15" customHeight="1" spans="1:12">
      <c r="A23" s="27"/>
      <c r="B23" s="28"/>
      <c r="C23" s="101"/>
      <c r="D23" s="101"/>
      <c r="E23" s="31"/>
      <c r="F23" s="27"/>
      <c r="G23" s="30"/>
      <c r="H23" s="34"/>
      <c r="I23" s="31"/>
      <c r="J23" s="31" t="str">
        <f t="shared" si="0"/>
        <v/>
      </c>
      <c r="K23" s="31" t="str">
        <f t="shared" si="1"/>
        <v/>
      </c>
      <c r="L23" s="33"/>
    </row>
    <row r="24" ht="15" customHeight="1" spans="1:12">
      <c r="A24" s="27"/>
      <c r="B24" s="28"/>
      <c r="C24" s="101"/>
      <c r="D24" s="101"/>
      <c r="E24" s="31"/>
      <c r="F24" s="27"/>
      <c r="G24" s="30"/>
      <c r="H24" s="34"/>
      <c r="I24" s="31"/>
      <c r="J24" s="31" t="str">
        <f t="shared" si="0"/>
        <v/>
      </c>
      <c r="K24" s="31" t="str">
        <f t="shared" si="1"/>
        <v/>
      </c>
      <c r="L24" s="33"/>
    </row>
    <row r="25" ht="15" customHeight="1" spans="1:12">
      <c r="A25" s="27"/>
      <c r="B25" s="28"/>
      <c r="C25" s="101"/>
      <c r="D25" s="101"/>
      <c r="E25" s="31"/>
      <c r="F25" s="27"/>
      <c r="G25" s="30"/>
      <c r="H25" s="34"/>
      <c r="I25" s="31"/>
      <c r="J25" s="31" t="str">
        <f t="shared" si="0"/>
        <v/>
      </c>
      <c r="K25" s="31" t="str">
        <f t="shared" si="1"/>
        <v/>
      </c>
      <c r="L25" s="33"/>
    </row>
    <row r="26" ht="15" customHeight="1" spans="1:12">
      <c r="A26" s="27"/>
      <c r="B26" s="28"/>
      <c r="C26" s="101"/>
      <c r="D26" s="101"/>
      <c r="E26" s="31"/>
      <c r="F26" s="27"/>
      <c r="G26" s="30"/>
      <c r="H26" s="34"/>
      <c r="I26" s="31"/>
      <c r="J26" s="31" t="str">
        <f t="shared" si="0"/>
        <v/>
      </c>
      <c r="K26" s="31" t="str">
        <f t="shared" si="1"/>
        <v/>
      </c>
      <c r="L26" s="33"/>
    </row>
    <row r="27" ht="15" customHeight="1" spans="1:12">
      <c r="A27" s="27"/>
      <c r="B27" s="28"/>
      <c r="C27" s="101"/>
      <c r="D27" s="101"/>
      <c r="E27" s="31"/>
      <c r="F27" s="27"/>
      <c r="G27" s="30"/>
      <c r="H27" s="34"/>
      <c r="I27" s="31"/>
      <c r="J27" s="31"/>
      <c r="K27" s="31"/>
      <c r="L27" s="33"/>
    </row>
    <row r="28" ht="15" customHeight="1" spans="1:12">
      <c r="A28" s="27"/>
      <c r="B28" s="28"/>
      <c r="C28" s="101"/>
      <c r="D28" s="101"/>
      <c r="E28" s="31"/>
      <c r="F28" s="27"/>
      <c r="G28" s="30"/>
      <c r="H28" s="34"/>
      <c r="I28" s="31"/>
      <c r="J28" s="31" t="str">
        <f t="shared" si="0"/>
        <v/>
      </c>
      <c r="K28" s="31" t="str">
        <f t="shared" si="1"/>
        <v/>
      </c>
      <c r="L28" s="33"/>
    </row>
    <row r="29" ht="15" customHeight="1" spans="1:12">
      <c r="A29" s="27"/>
      <c r="B29" s="28"/>
      <c r="C29" s="101"/>
      <c r="D29" s="101"/>
      <c r="E29" s="31"/>
      <c r="F29" s="27"/>
      <c r="G29" s="30"/>
      <c r="H29" s="34"/>
      <c r="I29" s="31"/>
      <c r="J29" s="31" t="str">
        <f t="shared" si="0"/>
        <v/>
      </c>
      <c r="K29" s="31" t="str">
        <f t="shared" si="1"/>
        <v/>
      </c>
      <c r="L29" s="33"/>
    </row>
    <row r="30" ht="15" customHeight="1" spans="1:12">
      <c r="A30" s="27"/>
      <c r="B30" s="28"/>
      <c r="C30" s="101"/>
      <c r="D30" s="101"/>
      <c r="E30" s="31"/>
      <c r="F30" s="27"/>
      <c r="G30" s="30"/>
      <c r="H30" s="34"/>
      <c r="I30" s="31"/>
      <c r="J30" s="31" t="str">
        <f t="shared" si="0"/>
        <v/>
      </c>
      <c r="K30" s="31" t="str">
        <f t="shared" si="1"/>
        <v/>
      </c>
      <c r="L30" s="33"/>
    </row>
    <row r="31" s="14" customFormat="1" ht="15" customHeight="1" spans="1:12">
      <c r="A31" s="35" t="s">
        <v>420</v>
      </c>
      <c r="B31" s="36"/>
      <c r="C31" s="41"/>
      <c r="D31" s="41"/>
      <c r="E31" s="40"/>
      <c r="F31" s="24"/>
      <c r="G31" s="38">
        <f>SUM(G7:G30)</f>
        <v>0</v>
      </c>
      <c r="H31" s="39">
        <f>SUM(H7:H30)</f>
        <v>0</v>
      </c>
      <c r="I31" s="40">
        <f>SUM(I7:I30)</f>
        <v>0</v>
      </c>
      <c r="J31" s="40" t="str">
        <f t="shared" si="0"/>
        <v/>
      </c>
      <c r="K31" s="40" t="str">
        <f t="shared" si="1"/>
        <v/>
      </c>
      <c r="L31" s="41"/>
    </row>
    <row r="32" customHeight="1" spans="1:12">
      <c r="A32" s="284"/>
      <c r="I32" s="23"/>
    </row>
    <row r="33" customHeight="1" spans="1:1">
      <c r="A33" s="284"/>
    </row>
  </sheetData>
  <mergeCells count="3">
    <mergeCell ref="A2:L2"/>
    <mergeCell ref="A3:L3"/>
    <mergeCell ref="A31:B31"/>
  </mergeCells>
  <hyperlinks>
    <hyperlink ref="B1" location="货币资金汇总表!B8" display="返回"/>
    <hyperlink ref="A1" location="索引目录!E7" display="返回索引页"/>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L31"/>
  <sheetViews>
    <sheetView zoomScale="90" zoomScaleNormal="90" workbookViewId="0">
      <pane ySplit="6" topLeftCell="A16" activePane="bottomLeft" state="frozen"/>
      <selection/>
      <selection pane="bottomLeft" activeCell="O29" sqref="O29"/>
    </sheetView>
  </sheetViews>
  <sheetFormatPr defaultColWidth="9" defaultRowHeight="15.75" customHeight="1"/>
  <cols>
    <col min="1" max="1" width="7.58333333333333" style="15" customWidth="1"/>
    <col min="2" max="2" width="16.5" style="15" customWidth="1"/>
    <col min="3" max="3" width="14.75" style="15" customWidth="1"/>
    <col min="4" max="4" width="6.5" style="15" customWidth="1"/>
    <col min="5" max="5" width="12" style="15" customWidth="1"/>
    <col min="6" max="6" width="13.8333333333333" style="15" customWidth="1"/>
    <col min="7" max="7" width="13.25" style="15" hidden="1" customWidth="1" outlineLevel="1"/>
    <col min="8" max="8" width="13.0833333333333" style="15" customWidth="1" collapsed="1"/>
    <col min="9" max="9" width="15.3333333333333" style="15" customWidth="1"/>
    <col min="10" max="10" width="9.75" style="15" customWidth="1"/>
    <col min="11" max="11" width="9.58333333333333" style="15" customWidth="1"/>
    <col min="12" max="16384" width="9" style="15"/>
  </cols>
  <sheetData>
    <row r="1" s="85" customFormat="1" ht="10.5" spans="1:12">
      <c r="A1" s="86" t="s">
        <v>361</v>
      </c>
      <c r="B1" s="90" t="s">
        <v>402</v>
      </c>
      <c r="C1" s="87"/>
      <c r="D1" s="87"/>
      <c r="E1" s="87"/>
      <c r="F1" s="87"/>
      <c r="G1" s="87"/>
      <c r="H1" s="87"/>
      <c r="I1" s="87"/>
      <c r="J1" s="87"/>
      <c r="K1" s="87"/>
      <c r="L1" s="87"/>
    </row>
    <row r="2" s="12" customFormat="1" ht="30" customHeight="1" spans="1:12">
      <c r="A2" s="19" t="s">
        <v>425</v>
      </c>
      <c r="B2" s="19"/>
      <c r="C2" s="19"/>
      <c r="D2" s="19"/>
      <c r="E2" s="19"/>
      <c r="F2" s="19"/>
      <c r="G2" s="19"/>
      <c r="H2" s="19"/>
      <c r="I2" s="19"/>
      <c r="J2" s="19"/>
      <c r="K2" s="19"/>
      <c r="L2" s="19"/>
    </row>
    <row r="3" ht="15" customHeight="1" spans="1:12">
      <c r="A3" s="20" t="e">
        <f>CONCATENATE(#REF!,#REF!,#REF!,#REF!,#REF!,#REF!,#REF!)</f>
        <v>#REF!</v>
      </c>
      <c r="B3" s="20"/>
      <c r="C3" s="20"/>
      <c r="D3" s="20"/>
      <c r="E3" s="20"/>
      <c r="F3" s="20"/>
      <c r="G3" s="20"/>
      <c r="H3" s="20"/>
      <c r="I3" s="21"/>
      <c r="J3" s="21"/>
      <c r="K3" s="21"/>
      <c r="L3" s="21"/>
    </row>
    <row r="4" ht="15" customHeight="1" spans="1:12">
      <c r="A4" s="20"/>
      <c r="B4" s="20"/>
      <c r="C4" s="20"/>
      <c r="D4" s="20"/>
      <c r="E4" s="20"/>
      <c r="F4" s="20"/>
      <c r="G4" s="20"/>
      <c r="H4" s="20"/>
      <c r="I4" s="21"/>
      <c r="J4" s="21"/>
      <c r="K4" s="21"/>
      <c r="L4" s="22" t="s">
        <v>426</v>
      </c>
    </row>
    <row r="5" ht="15" customHeight="1" spans="1:12">
      <c r="A5" s="23" t="e">
        <f>#REF!&amp;#REF!</f>
        <v>#REF!</v>
      </c>
      <c r="L5" s="22" t="s">
        <v>282</v>
      </c>
    </row>
    <row r="6" s="13" customFormat="1" ht="25.15" customHeight="1" spans="1:12">
      <c r="A6" s="24" t="s">
        <v>283</v>
      </c>
      <c r="B6" s="24" t="s">
        <v>427</v>
      </c>
      <c r="C6" s="24" t="s">
        <v>428</v>
      </c>
      <c r="D6" s="24" t="s">
        <v>416</v>
      </c>
      <c r="E6" s="24" t="s">
        <v>417</v>
      </c>
      <c r="F6" s="24" t="s">
        <v>418</v>
      </c>
      <c r="G6" s="65" t="s">
        <v>367</v>
      </c>
      <c r="H6" s="24" t="s">
        <v>244</v>
      </c>
      <c r="I6" s="24" t="s">
        <v>245</v>
      </c>
      <c r="J6" s="24" t="s">
        <v>246</v>
      </c>
      <c r="K6" s="24" t="s">
        <v>285</v>
      </c>
      <c r="L6" s="24" t="s">
        <v>419</v>
      </c>
    </row>
    <row r="7" ht="15" customHeight="1" spans="1:12">
      <c r="A7" s="27"/>
      <c r="B7" s="28"/>
      <c r="C7" s="28"/>
      <c r="D7" s="28"/>
      <c r="E7" s="31"/>
      <c r="F7" s="27"/>
      <c r="G7" s="30"/>
      <c r="H7" s="34"/>
      <c r="I7" s="31"/>
      <c r="J7" s="285" t="str">
        <f>IF(OR(AND(H7=0,I7=0),I7=0),"",I7-H7)</f>
        <v/>
      </c>
      <c r="K7" s="285" t="str">
        <f>IF(ISERROR(J7/H7),"",J7/ABS(H7)*100)</f>
        <v/>
      </c>
      <c r="L7" s="33"/>
    </row>
    <row r="8" ht="15" customHeight="1" spans="1:12">
      <c r="A8" s="27"/>
      <c r="B8" s="28"/>
      <c r="C8" s="28"/>
      <c r="D8" s="28"/>
      <c r="E8" s="31"/>
      <c r="F8" s="27"/>
      <c r="G8" s="30"/>
      <c r="H8" s="34"/>
      <c r="I8" s="31"/>
      <c r="J8" s="31" t="str">
        <f t="shared" ref="J8:J31" si="0">IF(OR(AND(H8=0,I8=0),I8=0),"",I8-H8)</f>
        <v/>
      </c>
      <c r="K8" s="31" t="str">
        <f t="shared" ref="K8:K31" si="1">IF(ISERROR(J8/H8),"",J8/ABS(H8)*100)</f>
        <v/>
      </c>
      <c r="L8" s="33"/>
    </row>
    <row r="9" ht="15" customHeight="1" spans="1:12">
      <c r="A9" s="27"/>
      <c r="B9" s="28"/>
      <c r="C9" s="28"/>
      <c r="D9" s="28"/>
      <c r="E9" s="31"/>
      <c r="F9" s="27"/>
      <c r="G9" s="30"/>
      <c r="H9" s="34"/>
      <c r="I9" s="31"/>
      <c r="J9" s="31" t="str">
        <f t="shared" si="0"/>
        <v/>
      </c>
      <c r="K9" s="31" t="str">
        <f t="shared" si="1"/>
        <v/>
      </c>
      <c r="L9" s="33"/>
    </row>
    <row r="10" ht="15" customHeight="1" spans="1:12">
      <c r="A10" s="27"/>
      <c r="B10" s="28"/>
      <c r="C10" s="28"/>
      <c r="D10" s="28"/>
      <c r="E10" s="31"/>
      <c r="F10" s="27"/>
      <c r="G10" s="30"/>
      <c r="H10" s="34"/>
      <c r="I10" s="31"/>
      <c r="J10" s="31" t="str">
        <f t="shared" si="0"/>
        <v/>
      </c>
      <c r="K10" s="31" t="str">
        <f t="shared" si="1"/>
        <v/>
      </c>
      <c r="L10" s="33"/>
    </row>
    <row r="11" ht="15" customHeight="1" spans="1:12">
      <c r="A11" s="27"/>
      <c r="B11" s="28"/>
      <c r="C11" s="28"/>
      <c r="D11" s="28"/>
      <c r="E11" s="31"/>
      <c r="F11" s="27"/>
      <c r="G11" s="30"/>
      <c r="H11" s="34"/>
      <c r="I11" s="31"/>
      <c r="J11" s="31" t="str">
        <f t="shared" si="0"/>
        <v/>
      </c>
      <c r="K11" s="31" t="str">
        <f t="shared" si="1"/>
        <v/>
      </c>
      <c r="L11" s="33"/>
    </row>
    <row r="12" ht="15" customHeight="1" spans="1:12">
      <c r="A12" s="27"/>
      <c r="B12" s="28"/>
      <c r="C12" s="28"/>
      <c r="D12" s="28"/>
      <c r="E12" s="31"/>
      <c r="F12" s="27"/>
      <c r="G12" s="30"/>
      <c r="H12" s="34"/>
      <c r="I12" s="31"/>
      <c r="J12" s="31" t="str">
        <f t="shared" si="0"/>
        <v/>
      </c>
      <c r="K12" s="31" t="str">
        <f t="shared" si="1"/>
        <v/>
      </c>
      <c r="L12" s="33"/>
    </row>
    <row r="13" ht="15" customHeight="1" spans="1:12">
      <c r="A13" s="27"/>
      <c r="B13" s="28"/>
      <c r="C13" s="28"/>
      <c r="D13" s="28"/>
      <c r="E13" s="31"/>
      <c r="F13" s="27"/>
      <c r="G13" s="30"/>
      <c r="H13" s="34"/>
      <c r="I13" s="31"/>
      <c r="J13" s="31" t="str">
        <f t="shared" si="0"/>
        <v/>
      </c>
      <c r="K13" s="31" t="str">
        <f t="shared" si="1"/>
        <v/>
      </c>
      <c r="L13" s="33"/>
    </row>
    <row r="14" ht="15" customHeight="1" spans="1:12">
      <c r="A14" s="27"/>
      <c r="B14" s="28"/>
      <c r="C14" s="28"/>
      <c r="D14" s="28"/>
      <c r="E14" s="31"/>
      <c r="F14" s="27"/>
      <c r="G14" s="30"/>
      <c r="H14" s="34"/>
      <c r="I14" s="31"/>
      <c r="J14" s="31" t="str">
        <f t="shared" si="0"/>
        <v/>
      </c>
      <c r="K14" s="31" t="str">
        <f t="shared" si="1"/>
        <v/>
      </c>
      <c r="L14" s="33"/>
    </row>
    <row r="15" ht="15" customHeight="1" spans="1:12">
      <c r="A15" s="27"/>
      <c r="B15" s="28"/>
      <c r="C15" s="28"/>
      <c r="D15" s="28"/>
      <c r="E15" s="31"/>
      <c r="F15" s="27"/>
      <c r="G15" s="30"/>
      <c r="H15" s="34"/>
      <c r="I15" s="31"/>
      <c r="J15" s="31" t="str">
        <f t="shared" si="0"/>
        <v/>
      </c>
      <c r="K15" s="31" t="str">
        <f t="shared" si="1"/>
        <v/>
      </c>
      <c r="L15" s="33"/>
    </row>
    <row r="16" ht="15" customHeight="1" spans="1:12">
      <c r="A16" s="27"/>
      <c r="B16" s="28"/>
      <c r="C16" s="28"/>
      <c r="D16" s="28"/>
      <c r="E16" s="31"/>
      <c r="F16" s="27"/>
      <c r="G16" s="30"/>
      <c r="H16" s="34"/>
      <c r="I16" s="31"/>
      <c r="J16" s="31" t="str">
        <f t="shared" si="0"/>
        <v/>
      </c>
      <c r="K16" s="31" t="str">
        <f t="shared" si="1"/>
        <v/>
      </c>
      <c r="L16" s="33"/>
    </row>
    <row r="17" ht="15" customHeight="1" spans="1:12">
      <c r="A17" s="27"/>
      <c r="B17" s="28"/>
      <c r="C17" s="28"/>
      <c r="D17" s="28"/>
      <c r="E17" s="31"/>
      <c r="F17" s="27"/>
      <c r="G17" s="30"/>
      <c r="H17" s="34"/>
      <c r="I17" s="31"/>
      <c r="J17" s="31" t="str">
        <f t="shared" si="0"/>
        <v/>
      </c>
      <c r="K17" s="31" t="str">
        <f t="shared" si="1"/>
        <v/>
      </c>
      <c r="L17" s="33"/>
    </row>
    <row r="18" ht="15" customHeight="1" spans="1:12">
      <c r="A18" s="27"/>
      <c r="B18" s="28"/>
      <c r="C18" s="28"/>
      <c r="D18" s="28"/>
      <c r="E18" s="31"/>
      <c r="F18" s="27"/>
      <c r="G18" s="30"/>
      <c r="H18" s="34"/>
      <c r="I18" s="31"/>
      <c r="J18" s="31" t="str">
        <f t="shared" si="0"/>
        <v/>
      </c>
      <c r="K18" s="31" t="str">
        <f t="shared" si="1"/>
        <v/>
      </c>
      <c r="L18" s="33"/>
    </row>
    <row r="19" ht="15" customHeight="1" spans="1:12">
      <c r="A19" s="27"/>
      <c r="B19" s="28"/>
      <c r="C19" s="28"/>
      <c r="D19" s="28"/>
      <c r="E19" s="31"/>
      <c r="F19" s="27"/>
      <c r="G19" s="30"/>
      <c r="H19" s="34"/>
      <c r="I19" s="31"/>
      <c r="J19" s="31" t="str">
        <f t="shared" si="0"/>
        <v/>
      </c>
      <c r="K19" s="31" t="str">
        <f t="shared" si="1"/>
        <v/>
      </c>
      <c r="L19" s="33"/>
    </row>
    <row r="20" ht="15" customHeight="1" spans="1:12">
      <c r="A20" s="27"/>
      <c r="B20" s="28"/>
      <c r="C20" s="28"/>
      <c r="D20" s="28"/>
      <c r="E20" s="31"/>
      <c r="F20" s="27"/>
      <c r="G20" s="30"/>
      <c r="H20" s="34"/>
      <c r="I20" s="31"/>
      <c r="J20" s="31" t="str">
        <f t="shared" si="0"/>
        <v/>
      </c>
      <c r="K20" s="31" t="str">
        <f t="shared" si="1"/>
        <v/>
      </c>
      <c r="L20" s="33"/>
    </row>
    <row r="21" ht="15" customHeight="1" spans="1:12">
      <c r="A21" s="27"/>
      <c r="B21" s="28"/>
      <c r="C21" s="28"/>
      <c r="D21" s="28"/>
      <c r="E21" s="31"/>
      <c r="F21" s="27"/>
      <c r="G21" s="30"/>
      <c r="H21" s="34"/>
      <c r="I21" s="31"/>
      <c r="J21" s="31" t="str">
        <f t="shared" si="0"/>
        <v/>
      </c>
      <c r="K21" s="31" t="str">
        <f t="shared" si="1"/>
        <v/>
      </c>
      <c r="L21" s="33"/>
    </row>
    <row r="22" ht="15" customHeight="1" spans="1:12">
      <c r="A22" s="27"/>
      <c r="B22" s="28"/>
      <c r="C22" s="28"/>
      <c r="D22" s="28"/>
      <c r="E22" s="31"/>
      <c r="F22" s="27"/>
      <c r="G22" s="30"/>
      <c r="H22" s="34"/>
      <c r="I22" s="31"/>
      <c r="J22" s="31" t="str">
        <f t="shared" si="0"/>
        <v/>
      </c>
      <c r="K22" s="31" t="str">
        <f t="shared" si="1"/>
        <v/>
      </c>
      <c r="L22" s="33"/>
    </row>
    <row r="23" ht="15" customHeight="1" spans="1:12">
      <c r="A23" s="27"/>
      <c r="B23" s="28"/>
      <c r="C23" s="28"/>
      <c r="D23" s="28"/>
      <c r="E23" s="31"/>
      <c r="F23" s="27"/>
      <c r="G23" s="30"/>
      <c r="H23" s="34"/>
      <c r="I23" s="31"/>
      <c r="J23" s="31" t="str">
        <f t="shared" si="0"/>
        <v/>
      </c>
      <c r="K23" s="31" t="str">
        <f t="shared" si="1"/>
        <v/>
      </c>
      <c r="L23" s="33"/>
    </row>
    <row r="24" ht="15" customHeight="1" spans="1:12">
      <c r="A24" s="27"/>
      <c r="B24" s="28"/>
      <c r="C24" s="28"/>
      <c r="D24" s="28"/>
      <c r="E24" s="31"/>
      <c r="F24" s="27"/>
      <c r="G24" s="30"/>
      <c r="H24" s="34"/>
      <c r="I24" s="31"/>
      <c r="J24" s="31" t="str">
        <f t="shared" si="0"/>
        <v/>
      </c>
      <c r="K24" s="31" t="str">
        <f t="shared" si="1"/>
        <v/>
      </c>
      <c r="L24" s="33"/>
    </row>
    <row r="25" ht="15" customHeight="1" spans="1:12">
      <c r="A25" s="27"/>
      <c r="B25" s="28"/>
      <c r="C25" s="28"/>
      <c r="D25" s="28"/>
      <c r="E25" s="31"/>
      <c r="F25" s="27"/>
      <c r="G25" s="30"/>
      <c r="H25" s="34"/>
      <c r="I25" s="31"/>
      <c r="J25" s="31" t="str">
        <f t="shared" si="0"/>
        <v/>
      </c>
      <c r="K25" s="31" t="str">
        <f t="shared" si="1"/>
        <v/>
      </c>
      <c r="L25" s="33"/>
    </row>
    <row r="26" ht="15" customHeight="1" spans="1:12">
      <c r="A26" s="27"/>
      <c r="B26" s="28"/>
      <c r="C26" s="28"/>
      <c r="D26" s="28"/>
      <c r="E26" s="31"/>
      <c r="F26" s="27"/>
      <c r="G26" s="30"/>
      <c r="H26" s="34"/>
      <c r="I26" s="31"/>
      <c r="J26" s="31" t="str">
        <f t="shared" si="0"/>
        <v/>
      </c>
      <c r="K26" s="31" t="str">
        <f t="shared" si="1"/>
        <v/>
      </c>
      <c r="L26" s="33"/>
    </row>
    <row r="27" ht="15" customHeight="1" spans="1:12">
      <c r="A27" s="27"/>
      <c r="B27" s="28"/>
      <c r="C27" s="28"/>
      <c r="D27" s="28"/>
      <c r="E27" s="31"/>
      <c r="F27" s="27"/>
      <c r="G27" s="30"/>
      <c r="H27" s="34"/>
      <c r="I27" s="31"/>
      <c r="J27" s="31"/>
      <c r="K27" s="31"/>
      <c r="L27" s="33"/>
    </row>
    <row r="28" ht="15" customHeight="1" spans="1:12">
      <c r="A28" s="27"/>
      <c r="B28" s="28"/>
      <c r="C28" s="28"/>
      <c r="D28" s="28"/>
      <c r="E28" s="31"/>
      <c r="F28" s="27"/>
      <c r="G28" s="30"/>
      <c r="H28" s="34"/>
      <c r="I28" s="31"/>
      <c r="J28" s="31" t="str">
        <f t="shared" si="0"/>
        <v/>
      </c>
      <c r="K28" s="31" t="str">
        <f t="shared" si="1"/>
        <v/>
      </c>
      <c r="L28" s="33"/>
    </row>
    <row r="29" ht="15" customHeight="1" spans="1:12">
      <c r="A29" s="27"/>
      <c r="B29" s="28"/>
      <c r="C29" s="28"/>
      <c r="D29" s="28"/>
      <c r="E29" s="31"/>
      <c r="F29" s="27"/>
      <c r="G29" s="30"/>
      <c r="H29" s="34"/>
      <c r="I29" s="31"/>
      <c r="J29" s="31" t="str">
        <f t="shared" si="0"/>
        <v/>
      </c>
      <c r="K29" s="31" t="str">
        <f t="shared" si="1"/>
        <v/>
      </c>
      <c r="L29" s="33"/>
    </row>
    <row r="30" ht="15" customHeight="1" spans="1:12">
      <c r="A30" s="27"/>
      <c r="B30" s="28"/>
      <c r="C30" s="28"/>
      <c r="D30" s="28"/>
      <c r="E30" s="31"/>
      <c r="F30" s="27"/>
      <c r="G30" s="30"/>
      <c r="H30" s="34"/>
      <c r="I30" s="31"/>
      <c r="J30" s="31" t="str">
        <f t="shared" si="0"/>
        <v/>
      </c>
      <c r="K30" s="31" t="str">
        <f t="shared" si="1"/>
        <v/>
      </c>
      <c r="L30" s="33"/>
    </row>
    <row r="31" s="14" customFormat="1" ht="15" customHeight="1" spans="1:12">
      <c r="A31" s="35" t="s">
        <v>420</v>
      </c>
      <c r="B31" s="36"/>
      <c r="C31" s="41"/>
      <c r="D31" s="41"/>
      <c r="E31" s="40"/>
      <c r="F31" s="41"/>
      <c r="G31" s="38">
        <f>SUM(G7:G30)</f>
        <v>0</v>
      </c>
      <c r="H31" s="39">
        <f>SUM(H7:H30)</f>
        <v>0</v>
      </c>
      <c r="I31" s="40">
        <f>SUM(I7:I30)</f>
        <v>0</v>
      </c>
      <c r="J31" s="40" t="str">
        <f t="shared" si="0"/>
        <v/>
      </c>
      <c r="K31" s="40" t="str">
        <f t="shared" si="1"/>
        <v/>
      </c>
      <c r="L31" s="41"/>
    </row>
  </sheetData>
  <mergeCells count="3">
    <mergeCell ref="A2:L2"/>
    <mergeCell ref="A3:L3"/>
    <mergeCell ref="A31:B31"/>
  </mergeCells>
  <hyperlinks>
    <hyperlink ref="B1" location="货币资金汇总表!B9" display="返回"/>
    <hyperlink ref="A1" location="索引目录!E8" display="返回索引页"/>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theme="9" tint="0.399945066682943"/>
  </sheetPr>
  <dimension ref="A1:G30"/>
  <sheetViews>
    <sheetView zoomScale="90" zoomScaleNormal="90" zoomScaleSheetLayoutView="80" workbookViewId="0">
      <pane xSplit="7" ySplit="6" topLeftCell="H7" activePane="bottomRight" state="frozen"/>
      <selection/>
      <selection pane="topRight"/>
      <selection pane="bottomLeft"/>
      <selection pane="bottomRight" activeCell="O29" sqref="O29"/>
    </sheetView>
  </sheetViews>
  <sheetFormatPr defaultColWidth="9" defaultRowHeight="15.75" customHeight="1" outlineLevelCol="6"/>
  <cols>
    <col min="1" max="1" width="8.75" style="15" customWidth="1"/>
    <col min="2" max="2" width="34.5833333333333" style="15" customWidth="1"/>
    <col min="3" max="3" width="20.5833333333333" style="15" hidden="1" customWidth="1" outlineLevel="1"/>
    <col min="4" max="4" width="20.5833333333333" style="15" customWidth="1" collapsed="1"/>
    <col min="5" max="7" width="20.5833333333333" style="15" customWidth="1"/>
    <col min="8" max="16384" width="9" style="15"/>
  </cols>
  <sheetData>
    <row r="1" s="11" customFormat="1" ht="10.5" spans="1:7">
      <c r="A1" s="17" t="s">
        <v>361</v>
      </c>
      <c r="B1" s="17" t="s">
        <v>362</v>
      </c>
      <c r="C1" s="18"/>
      <c r="D1" s="18"/>
      <c r="E1" s="18"/>
      <c r="F1" s="18"/>
      <c r="G1" s="18"/>
    </row>
    <row r="2" s="12" customFormat="1" ht="30" customHeight="1" spans="1:7">
      <c r="A2" s="19" t="s">
        <v>429</v>
      </c>
      <c r="B2" s="19"/>
      <c r="C2" s="19"/>
      <c r="D2" s="19"/>
      <c r="E2" s="19"/>
      <c r="F2" s="19"/>
      <c r="G2" s="19"/>
    </row>
    <row r="3" ht="15" customHeight="1" spans="1:7">
      <c r="A3" s="20" t="e">
        <f>CONCATENATE(#REF!,#REF!,#REF!,#REF!,#REF!,#REF!,#REF!)</f>
        <v>#REF!</v>
      </c>
      <c r="B3" s="20"/>
      <c r="C3" s="20"/>
      <c r="D3" s="20"/>
      <c r="E3" s="20"/>
      <c r="F3" s="20"/>
      <c r="G3" s="20"/>
    </row>
    <row r="4" ht="15" customHeight="1" spans="1:7">
      <c r="A4" s="20"/>
      <c r="B4" s="20"/>
      <c r="C4" s="20"/>
      <c r="D4" s="20"/>
      <c r="E4" s="20"/>
      <c r="F4" s="20"/>
      <c r="G4" s="46" t="s">
        <v>430</v>
      </c>
    </row>
    <row r="5" ht="15" customHeight="1" spans="1:7">
      <c r="A5" s="23" t="e">
        <f>#REF!&amp;#REF!</f>
        <v>#REF!</v>
      </c>
      <c r="G5" s="63" t="s">
        <v>133</v>
      </c>
    </row>
    <row r="6" s="13" customFormat="1" ht="15" customHeight="1" spans="1:7">
      <c r="A6" s="64" t="s">
        <v>365</v>
      </c>
      <c r="B6" s="64" t="s">
        <v>366</v>
      </c>
      <c r="C6" s="65" t="s">
        <v>367</v>
      </c>
      <c r="D6" s="64" t="s">
        <v>368</v>
      </c>
      <c r="E6" s="64" t="s">
        <v>369</v>
      </c>
      <c r="F6" s="66" t="s">
        <v>246</v>
      </c>
      <c r="G6" s="64" t="s">
        <v>431</v>
      </c>
    </row>
    <row r="7" ht="15" customHeight="1" spans="1:7">
      <c r="A7" s="67" t="s">
        <v>432</v>
      </c>
      <c r="B7" s="70" t="s">
        <v>433</v>
      </c>
      <c r="C7" s="30">
        <f>'交易性-股票'!G31</f>
        <v>0</v>
      </c>
      <c r="D7" s="34">
        <f>'交易性-股票'!H31</f>
        <v>0</v>
      </c>
      <c r="E7" s="31">
        <f>'交易性-股票'!J31</f>
        <v>0</v>
      </c>
      <c r="F7" s="68" t="str">
        <f>IF(OR(AND(D7=0,E7=0),E7=0),"",E7-D7)</f>
        <v/>
      </c>
      <c r="G7" s="68" t="str">
        <f>IF(ISERROR(F7/D7),"",F7/ABS(D7)*100)</f>
        <v/>
      </c>
    </row>
    <row r="8" ht="15" customHeight="1" spans="1:7">
      <c r="A8" s="67" t="s">
        <v>434</v>
      </c>
      <c r="B8" s="70" t="s">
        <v>435</v>
      </c>
      <c r="C8" s="30">
        <f>'交易性-债券'!H31</f>
        <v>0</v>
      </c>
      <c r="D8" s="34">
        <f>'交易性-债券'!I31</f>
        <v>0</v>
      </c>
      <c r="E8" s="31">
        <f>'交易性-债券'!J31</f>
        <v>0</v>
      </c>
      <c r="F8" s="68" t="str">
        <f t="shared" ref="F8:F10" si="0">IF(OR(AND(D8=0,E8=0),E8=0),"",E8-D8)</f>
        <v/>
      </c>
      <c r="G8" s="68" t="str">
        <f t="shared" ref="G8:G10" si="1">IF(ISERROR(F8/D8),"",F8/ABS(D8)*100)</f>
        <v/>
      </c>
    </row>
    <row r="9" ht="15" customHeight="1" spans="1:7">
      <c r="A9" s="67" t="s">
        <v>436</v>
      </c>
      <c r="B9" s="70" t="s">
        <v>437</v>
      </c>
      <c r="C9" s="30">
        <f>'交易性-基金'!G31</f>
        <v>0</v>
      </c>
      <c r="D9" s="34">
        <f>'交易性-基金'!H31</f>
        <v>0</v>
      </c>
      <c r="E9" s="31">
        <f>'交易性-基金'!J31</f>
        <v>0</v>
      </c>
      <c r="F9" s="68" t="str">
        <f t="shared" si="0"/>
        <v/>
      </c>
      <c r="G9" s="68" t="str">
        <f t="shared" si="1"/>
        <v/>
      </c>
    </row>
    <row r="10" ht="15" customHeight="1" spans="1:7">
      <c r="A10" s="67" t="s">
        <v>438</v>
      </c>
      <c r="B10" s="70" t="s">
        <v>439</v>
      </c>
      <c r="C10" s="30">
        <f>'交易性-其他'!F31</f>
        <v>0</v>
      </c>
      <c r="D10" s="34">
        <f>'交易性-其他'!G31</f>
        <v>0</v>
      </c>
      <c r="E10" s="31">
        <f>'交易性-其他'!H31</f>
        <v>0</v>
      </c>
      <c r="F10" s="68" t="str">
        <f t="shared" si="0"/>
        <v/>
      </c>
      <c r="G10" s="68" t="str">
        <f t="shared" si="1"/>
        <v/>
      </c>
    </row>
    <row r="11" ht="15" customHeight="1" spans="1:7">
      <c r="A11" s="27"/>
      <c r="B11" s="33"/>
      <c r="C11" s="30"/>
      <c r="D11" s="34"/>
      <c r="E11" s="31"/>
      <c r="F11" s="31"/>
      <c r="G11" s="31"/>
    </row>
    <row r="12" ht="15" customHeight="1" spans="1:7">
      <c r="A12" s="27"/>
      <c r="B12" s="33"/>
      <c r="C12" s="30"/>
      <c r="D12" s="34"/>
      <c r="E12" s="31"/>
      <c r="F12" s="31"/>
      <c r="G12" s="31"/>
    </row>
    <row r="13" ht="15" customHeight="1" spans="1:7">
      <c r="A13" s="27"/>
      <c r="B13" s="33"/>
      <c r="C13" s="30"/>
      <c r="D13" s="34"/>
      <c r="E13" s="31"/>
      <c r="F13" s="31"/>
      <c r="G13" s="31"/>
    </row>
    <row r="14" ht="15" customHeight="1" spans="1:7">
      <c r="A14" s="27"/>
      <c r="B14" s="33"/>
      <c r="C14" s="30"/>
      <c r="D14" s="34"/>
      <c r="E14" s="31"/>
      <c r="F14" s="31"/>
      <c r="G14" s="31"/>
    </row>
    <row r="15" ht="15" customHeight="1" spans="1:7">
      <c r="A15" s="27"/>
      <c r="B15" s="33"/>
      <c r="C15" s="30"/>
      <c r="D15" s="34"/>
      <c r="E15" s="31"/>
      <c r="F15" s="31"/>
      <c r="G15" s="31"/>
    </row>
    <row r="16" ht="15" customHeight="1" spans="1:7">
      <c r="A16" s="27"/>
      <c r="B16" s="33"/>
      <c r="C16" s="30"/>
      <c r="D16" s="34"/>
      <c r="E16" s="31"/>
      <c r="F16" s="31"/>
      <c r="G16" s="31"/>
    </row>
    <row r="17" ht="15" customHeight="1" spans="1:7">
      <c r="A17" s="27"/>
      <c r="B17" s="33"/>
      <c r="C17" s="30"/>
      <c r="D17" s="34"/>
      <c r="E17" s="31"/>
      <c r="F17" s="31"/>
      <c r="G17" s="31"/>
    </row>
    <row r="18" ht="15" customHeight="1" spans="1:7">
      <c r="A18" s="27"/>
      <c r="B18" s="33"/>
      <c r="C18" s="30"/>
      <c r="D18" s="34"/>
      <c r="E18" s="31"/>
      <c r="F18" s="31"/>
      <c r="G18" s="31"/>
    </row>
    <row r="19" ht="15" customHeight="1" spans="1:7">
      <c r="A19" s="27"/>
      <c r="B19" s="33"/>
      <c r="C19" s="30"/>
      <c r="D19" s="34"/>
      <c r="E19" s="31"/>
      <c r="F19" s="31"/>
      <c r="G19" s="31"/>
    </row>
    <row r="20" ht="15" customHeight="1" spans="1:7">
      <c r="A20" s="27"/>
      <c r="B20" s="33"/>
      <c r="C20" s="30"/>
      <c r="D20" s="34"/>
      <c r="E20" s="31"/>
      <c r="F20" s="31"/>
      <c r="G20" s="31"/>
    </row>
    <row r="21" ht="15" customHeight="1" spans="1:7">
      <c r="A21" s="27"/>
      <c r="B21" s="33"/>
      <c r="C21" s="30"/>
      <c r="D21" s="34"/>
      <c r="E21" s="31"/>
      <c r="F21" s="31"/>
      <c r="G21" s="31"/>
    </row>
    <row r="22" ht="15" customHeight="1" spans="1:7">
      <c r="A22" s="27"/>
      <c r="B22" s="33"/>
      <c r="C22" s="30"/>
      <c r="D22" s="34"/>
      <c r="E22" s="31"/>
      <c r="F22" s="31"/>
      <c r="G22" s="31"/>
    </row>
    <row r="23" ht="15" customHeight="1" spans="1:7">
      <c r="A23" s="27"/>
      <c r="B23" s="33"/>
      <c r="C23" s="30"/>
      <c r="D23" s="34"/>
      <c r="E23" s="31"/>
      <c r="F23" s="31"/>
      <c r="G23" s="31"/>
    </row>
    <row r="24" ht="15" customHeight="1" spans="1:7">
      <c r="A24" s="27"/>
      <c r="B24" s="33"/>
      <c r="C24" s="30"/>
      <c r="D24" s="34"/>
      <c r="E24" s="31"/>
      <c r="F24" s="31"/>
      <c r="G24" s="31"/>
    </row>
    <row r="25" ht="15" customHeight="1" spans="1:7">
      <c r="A25" s="27"/>
      <c r="B25" s="33"/>
      <c r="C25" s="30"/>
      <c r="D25" s="34"/>
      <c r="E25" s="31"/>
      <c r="F25" s="31"/>
      <c r="G25" s="31"/>
    </row>
    <row r="26" ht="15" customHeight="1" spans="1:7">
      <c r="A26" s="27"/>
      <c r="B26" s="33"/>
      <c r="C26" s="30"/>
      <c r="D26" s="34"/>
      <c r="E26" s="31"/>
      <c r="F26" s="31"/>
      <c r="G26" s="31"/>
    </row>
    <row r="27" ht="15" customHeight="1" spans="1:7">
      <c r="A27" s="27"/>
      <c r="B27" s="33"/>
      <c r="C27" s="30"/>
      <c r="D27" s="34"/>
      <c r="E27" s="31"/>
      <c r="F27" s="31"/>
      <c r="G27" s="31"/>
    </row>
    <row r="28" s="14" customFormat="1" ht="15" customHeight="1" spans="1:7">
      <c r="A28" s="64" t="s">
        <v>375</v>
      </c>
      <c r="B28" s="64" t="s">
        <v>440</v>
      </c>
      <c r="C28" s="38">
        <f>SUM(C7:C27)</f>
        <v>0</v>
      </c>
      <c r="D28" s="39">
        <f>SUM(D7:D27)</f>
        <v>0</v>
      </c>
      <c r="E28" s="40">
        <f>SUM(E7:E27)</f>
        <v>0</v>
      </c>
      <c r="F28" s="40" t="str">
        <f>IF(OR(AND(D28=0,E28=0),E28=0),"",E28-D28)</f>
        <v/>
      </c>
      <c r="G28" s="40" t="str">
        <f>IF(ISERROR(F28/D28),"",F28/ABS(D28)*100)</f>
        <v/>
      </c>
    </row>
    <row r="29" ht="15" customHeight="1" spans="1:7">
      <c r="A29" s="15" t="e">
        <f>CONCATENATE(#REF!,#REF!)</f>
        <v>#REF!</v>
      </c>
      <c r="E29" s="23" t="e">
        <f>"评估人员："&amp;#REF!</f>
        <v>#REF!</v>
      </c>
      <c r="G29" s="22" t="s">
        <v>401</v>
      </c>
    </row>
    <row r="30" ht="15" customHeight="1" spans="1:7">
      <c r="A30" s="284" t="e">
        <f>流动资产汇总表!A36</f>
        <v>#REF!</v>
      </c>
    </row>
  </sheetData>
  <mergeCells count="2">
    <mergeCell ref="A2:G2"/>
    <mergeCell ref="A3:G3"/>
  </mergeCells>
  <hyperlinks>
    <hyperlink ref="A1" location="索引目录!D9" display="返回索引页"/>
    <hyperlink ref="B7" location="'交易性-股票'!B1" display="交易性金融资产-股票投资"/>
    <hyperlink ref="B8" location="'交易性-债券'!B1" display="交易性金融资产-债券投资"/>
    <hyperlink ref="B1" location="流动资产汇总表!B8" display="返回"/>
    <hyperlink ref="B9" location="'交易性-基金'!B1" display="交易性金融资产-基金投资"/>
    <hyperlink ref="B10" location="'交易性-其他'!B1" display="交易性金融资产-其他投资"/>
  </hyperlinks>
  <printOptions horizontalCentered="1"/>
  <pageMargins left="0.393700787401575" right="0.393700787401575" top="0.984251968503937" bottom="0.47244094488189" header="0.984251968503937" footer="0.47244094488189"/>
  <pageSetup paperSize="9" fitToHeight="0" orientation="landscape"/>
  <headerFooter alignWithMargins="0">
    <oddFooter>&amp;C&amp;"宋体,常规"&amp;9
&amp;R&amp;"宋体,常规"&amp;9</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M31"/>
  <sheetViews>
    <sheetView zoomScale="90" zoomScaleNormal="90" workbookViewId="0">
      <pane ySplit="6" topLeftCell="A7" activePane="bottomLeft" state="frozen"/>
      <selection/>
      <selection pane="bottomLeft" activeCell="O29" sqref="O29"/>
    </sheetView>
  </sheetViews>
  <sheetFormatPr defaultColWidth="9" defaultRowHeight="15.75" customHeight="1"/>
  <cols>
    <col min="1" max="1" width="7.58333333333333" style="15" customWidth="1"/>
    <col min="2" max="2" width="18.25" style="15" customWidth="1"/>
    <col min="3" max="3" width="9" style="15"/>
    <col min="4" max="4" width="8.75" style="15" customWidth="1"/>
    <col min="5" max="5" width="7.25" style="15" customWidth="1"/>
    <col min="6" max="6" width="9.25" style="15" customWidth="1"/>
    <col min="7" max="7" width="13.25" style="15" hidden="1" customWidth="1" outlineLevel="1"/>
    <col min="8" max="8" width="13.5833333333333" style="15" customWidth="1" collapsed="1"/>
    <col min="9" max="9" width="10.5" style="15" customWidth="1"/>
    <col min="10" max="10" width="13.5833333333333" style="15" customWidth="1"/>
    <col min="11" max="11" width="10.5" style="15" customWidth="1"/>
    <col min="12" max="12" width="8.08333333333333" style="15" customWidth="1"/>
    <col min="13" max="13" width="9.5" style="15" customWidth="1"/>
    <col min="14" max="16384" width="9" style="15"/>
  </cols>
  <sheetData>
    <row r="1" s="85" customFormat="1" ht="10.5" spans="1:13">
      <c r="A1" s="86" t="s">
        <v>361</v>
      </c>
      <c r="B1" s="90" t="s">
        <v>402</v>
      </c>
      <c r="C1" s="87"/>
      <c r="D1" s="87"/>
      <c r="E1" s="87"/>
      <c r="F1" s="87"/>
      <c r="G1" s="87"/>
      <c r="H1" s="87"/>
      <c r="I1" s="87"/>
      <c r="J1" s="87"/>
      <c r="K1" s="87"/>
      <c r="L1" s="87"/>
    </row>
    <row r="2" s="12" customFormat="1" ht="30" customHeight="1" spans="1:13">
      <c r="A2" s="19" t="s">
        <v>441</v>
      </c>
      <c r="B2" s="19"/>
      <c r="C2" s="19"/>
      <c r="D2" s="19"/>
      <c r="E2" s="19"/>
      <c r="F2" s="19"/>
      <c r="G2" s="19"/>
      <c r="H2" s="19"/>
      <c r="I2" s="19"/>
      <c r="J2" s="19"/>
      <c r="K2" s="19"/>
      <c r="L2" s="19"/>
      <c r="M2" s="19"/>
    </row>
    <row r="3" ht="15" customHeight="1" spans="1:13">
      <c r="A3" s="20" t="e">
        <f>CONCATENATE(#REF!,#REF!,#REF!,#REF!,#REF!,#REF!,#REF!)</f>
        <v>#REF!</v>
      </c>
      <c r="B3" s="20"/>
      <c r="C3" s="20"/>
      <c r="D3" s="20"/>
      <c r="E3" s="20"/>
      <c r="F3" s="20"/>
      <c r="G3" s="20"/>
      <c r="H3" s="20"/>
      <c r="I3" s="20"/>
      <c r="J3" s="20"/>
      <c r="K3" s="20"/>
      <c r="L3" s="20"/>
      <c r="M3" s="20"/>
    </row>
    <row r="4" ht="15" customHeight="1" spans="1:13">
      <c r="A4" s="20"/>
      <c r="B4" s="20"/>
      <c r="C4" s="20"/>
      <c r="D4" s="20"/>
      <c r="E4" s="20"/>
      <c r="F4" s="20"/>
      <c r="G4" s="20"/>
      <c r="H4" s="20"/>
      <c r="I4" s="21"/>
      <c r="J4" s="21"/>
      <c r="K4" s="21"/>
      <c r="L4" s="21"/>
      <c r="M4" s="22" t="s">
        <v>442</v>
      </c>
    </row>
    <row r="5" ht="15" customHeight="1" spans="1:13">
      <c r="A5" s="23" t="e">
        <f>#REF!&amp;#REF!</f>
        <v>#REF!</v>
      </c>
      <c r="M5" s="22" t="s">
        <v>282</v>
      </c>
    </row>
    <row r="6" s="13" customFormat="1" ht="26" spans="1:13">
      <c r="A6" s="24" t="s">
        <v>283</v>
      </c>
      <c r="B6" s="24" t="s">
        <v>443</v>
      </c>
      <c r="C6" s="24" t="s">
        <v>444</v>
      </c>
      <c r="D6" s="24" t="s">
        <v>445</v>
      </c>
      <c r="E6" s="24" t="s">
        <v>446</v>
      </c>
      <c r="F6" s="24" t="s">
        <v>447</v>
      </c>
      <c r="G6" s="25" t="s">
        <v>243</v>
      </c>
      <c r="H6" s="36" t="s">
        <v>244</v>
      </c>
      <c r="I6" s="52" t="s">
        <v>448</v>
      </c>
      <c r="J6" s="24" t="s">
        <v>245</v>
      </c>
      <c r="K6" s="24" t="s">
        <v>246</v>
      </c>
      <c r="L6" s="24" t="s">
        <v>285</v>
      </c>
      <c r="M6" s="24" t="s">
        <v>419</v>
      </c>
    </row>
    <row r="7" ht="15" customHeight="1" spans="1:13">
      <c r="A7" s="27"/>
      <c r="B7" s="28"/>
      <c r="C7" s="28"/>
      <c r="D7" s="29"/>
      <c r="E7" s="75"/>
      <c r="F7" s="34"/>
      <c r="G7" s="30"/>
      <c r="H7" s="34"/>
      <c r="I7" s="31"/>
      <c r="J7" s="31"/>
      <c r="K7" s="68" t="str">
        <f>IF(OR(AND(H7=0,J7=0),J7=0),"",J7-H7)</f>
        <v/>
      </c>
      <c r="L7" s="68" t="str">
        <f>IF(ISERROR(K7/H7),"",K7/ABS(H7)*100)</f>
        <v/>
      </c>
      <c r="M7" s="33"/>
    </row>
    <row r="8" ht="15" customHeight="1" spans="1:13">
      <c r="A8" s="27"/>
      <c r="B8" s="28"/>
      <c r="C8" s="28"/>
      <c r="D8" s="29"/>
      <c r="E8" s="75"/>
      <c r="F8" s="34"/>
      <c r="G8" s="30"/>
      <c r="H8" s="34"/>
      <c r="I8" s="31"/>
      <c r="J8" s="31"/>
      <c r="K8" s="31" t="str">
        <f t="shared" ref="K8:K31" si="0">IF(OR(AND(H8=0,J8=0),J8=0),"",J8-H8)</f>
        <v/>
      </c>
      <c r="L8" s="31" t="str">
        <f t="shared" ref="L8:L31" si="1">IF(ISERROR(K8/H8),"",K8/ABS(H8)*100)</f>
        <v/>
      </c>
      <c r="M8" s="33"/>
    </row>
    <row r="9" ht="15" customHeight="1" spans="1:13">
      <c r="A9" s="27"/>
      <c r="B9" s="28"/>
      <c r="C9" s="28"/>
      <c r="D9" s="29"/>
      <c r="E9" s="75"/>
      <c r="F9" s="34"/>
      <c r="G9" s="30"/>
      <c r="H9" s="34"/>
      <c r="I9" s="31"/>
      <c r="J9" s="31"/>
      <c r="K9" s="31" t="str">
        <f t="shared" si="0"/>
        <v/>
      </c>
      <c r="L9" s="31" t="str">
        <f t="shared" si="1"/>
        <v/>
      </c>
      <c r="M9" s="33"/>
    </row>
    <row r="10" ht="15" customHeight="1" spans="1:13">
      <c r="A10" s="27"/>
      <c r="B10" s="28"/>
      <c r="C10" s="28"/>
      <c r="D10" s="29"/>
      <c r="E10" s="75"/>
      <c r="F10" s="34"/>
      <c r="G10" s="30"/>
      <c r="H10" s="34"/>
      <c r="I10" s="31"/>
      <c r="J10" s="31"/>
      <c r="K10" s="31" t="str">
        <f t="shared" si="0"/>
        <v/>
      </c>
      <c r="L10" s="31" t="str">
        <f t="shared" si="1"/>
        <v/>
      </c>
      <c r="M10" s="33"/>
    </row>
    <row r="11" ht="15" customHeight="1" spans="1:13">
      <c r="A11" s="27"/>
      <c r="B11" s="28"/>
      <c r="C11" s="28"/>
      <c r="D11" s="29"/>
      <c r="E11" s="75"/>
      <c r="F11" s="34"/>
      <c r="G11" s="30"/>
      <c r="H11" s="34"/>
      <c r="I11" s="31"/>
      <c r="J11" s="31"/>
      <c r="K11" s="31" t="str">
        <f t="shared" si="0"/>
        <v/>
      </c>
      <c r="L11" s="31" t="str">
        <f t="shared" si="1"/>
        <v/>
      </c>
      <c r="M11" s="33"/>
    </row>
    <row r="12" ht="15" customHeight="1" spans="1:13">
      <c r="A12" s="27"/>
      <c r="B12" s="28"/>
      <c r="C12" s="28"/>
      <c r="D12" s="29"/>
      <c r="E12" s="75"/>
      <c r="F12" s="34"/>
      <c r="G12" s="30"/>
      <c r="H12" s="34"/>
      <c r="I12" s="31"/>
      <c r="J12" s="31"/>
      <c r="K12" s="31" t="str">
        <f t="shared" si="0"/>
        <v/>
      </c>
      <c r="L12" s="31" t="str">
        <f t="shared" si="1"/>
        <v/>
      </c>
      <c r="M12" s="33"/>
    </row>
    <row r="13" ht="15" customHeight="1" spans="1:13">
      <c r="A13" s="27"/>
      <c r="B13" s="28"/>
      <c r="C13" s="28"/>
      <c r="D13" s="29"/>
      <c r="E13" s="75"/>
      <c r="F13" s="34"/>
      <c r="G13" s="30"/>
      <c r="H13" s="34"/>
      <c r="I13" s="31"/>
      <c r="J13" s="31"/>
      <c r="K13" s="31" t="str">
        <f t="shared" si="0"/>
        <v/>
      </c>
      <c r="L13" s="31" t="str">
        <f t="shared" si="1"/>
        <v/>
      </c>
      <c r="M13" s="33"/>
    </row>
    <row r="14" ht="15" customHeight="1" spans="1:13">
      <c r="A14" s="27"/>
      <c r="B14" s="28"/>
      <c r="C14" s="28"/>
      <c r="D14" s="29"/>
      <c r="E14" s="75"/>
      <c r="F14" s="34"/>
      <c r="G14" s="30"/>
      <c r="H14" s="34"/>
      <c r="I14" s="31"/>
      <c r="J14" s="31"/>
      <c r="K14" s="31" t="str">
        <f t="shared" si="0"/>
        <v/>
      </c>
      <c r="L14" s="31" t="str">
        <f t="shared" si="1"/>
        <v/>
      </c>
      <c r="M14" s="33"/>
    </row>
    <row r="15" ht="15" customHeight="1" spans="1:13">
      <c r="A15" s="27"/>
      <c r="B15" s="28"/>
      <c r="C15" s="28"/>
      <c r="D15" s="29"/>
      <c r="E15" s="75"/>
      <c r="F15" s="34"/>
      <c r="G15" s="30"/>
      <c r="H15" s="34"/>
      <c r="I15" s="31"/>
      <c r="J15" s="31"/>
      <c r="K15" s="31" t="str">
        <f t="shared" si="0"/>
        <v/>
      </c>
      <c r="L15" s="31" t="str">
        <f t="shared" si="1"/>
        <v/>
      </c>
      <c r="M15" s="33"/>
    </row>
    <row r="16" ht="15" customHeight="1" spans="1:13">
      <c r="A16" s="27"/>
      <c r="B16" s="28"/>
      <c r="C16" s="28"/>
      <c r="D16" s="29"/>
      <c r="E16" s="75"/>
      <c r="F16" s="34"/>
      <c r="G16" s="30"/>
      <c r="H16" s="34"/>
      <c r="I16" s="31"/>
      <c r="J16" s="31"/>
      <c r="K16" s="31" t="str">
        <f t="shared" si="0"/>
        <v/>
      </c>
      <c r="L16" s="31" t="str">
        <f t="shared" si="1"/>
        <v/>
      </c>
      <c r="M16" s="33"/>
    </row>
    <row r="17" ht="15" customHeight="1" spans="1:13">
      <c r="A17" s="27"/>
      <c r="B17" s="28"/>
      <c r="C17" s="28"/>
      <c r="D17" s="29"/>
      <c r="E17" s="75"/>
      <c r="F17" s="34"/>
      <c r="G17" s="30"/>
      <c r="H17" s="34"/>
      <c r="I17" s="31"/>
      <c r="J17" s="31"/>
      <c r="K17" s="31" t="str">
        <f t="shared" si="0"/>
        <v/>
      </c>
      <c r="L17" s="31" t="str">
        <f t="shared" si="1"/>
        <v/>
      </c>
      <c r="M17" s="33"/>
    </row>
    <row r="18" ht="15" customHeight="1" spans="1:13">
      <c r="A18" s="27"/>
      <c r="B18" s="28"/>
      <c r="C18" s="28"/>
      <c r="D18" s="29"/>
      <c r="E18" s="75"/>
      <c r="F18" s="34"/>
      <c r="G18" s="30"/>
      <c r="H18" s="34"/>
      <c r="I18" s="31"/>
      <c r="J18" s="31"/>
      <c r="K18" s="31" t="str">
        <f t="shared" si="0"/>
        <v/>
      </c>
      <c r="L18" s="31" t="str">
        <f t="shared" si="1"/>
        <v/>
      </c>
      <c r="M18" s="33"/>
    </row>
    <row r="19" ht="15" customHeight="1" spans="1:13">
      <c r="A19" s="27"/>
      <c r="B19" s="28"/>
      <c r="C19" s="28"/>
      <c r="D19" s="29"/>
      <c r="E19" s="75"/>
      <c r="F19" s="34"/>
      <c r="G19" s="30"/>
      <c r="H19" s="34"/>
      <c r="I19" s="31"/>
      <c r="J19" s="31"/>
      <c r="K19" s="31" t="str">
        <f t="shared" si="0"/>
        <v/>
      </c>
      <c r="L19" s="31" t="str">
        <f t="shared" si="1"/>
        <v/>
      </c>
      <c r="M19" s="33"/>
    </row>
    <row r="20" ht="15" customHeight="1" spans="1:13">
      <c r="A20" s="27"/>
      <c r="B20" s="28"/>
      <c r="C20" s="28"/>
      <c r="D20" s="29"/>
      <c r="E20" s="75"/>
      <c r="F20" s="34"/>
      <c r="G20" s="30"/>
      <c r="H20" s="34"/>
      <c r="I20" s="31"/>
      <c r="J20" s="31"/>
      <c r="K20" s="31" t="str">
        <f t="shared" si="0"/>
        <v/>
      </c>
      <c r="L20" s="31" t="str">
        <f t="shared" si="1"/>
        <v/>
      </c>
      <c r="M20" s="33"/>
    </row>
    <row r="21" ht="15" customHeight="1" spans="1:13">
      <c r="A21" s="27"/>
      <c r="B21" s="28"/>
      <c r="C21" s="28"/>
      <c r="D21" s="29"/>
      <c r="E21" s="75"/>
      <c r="F21" s="34"/>
      <c r="G21" s="30"/>
      <c r="H21" s="34"/>
      <c r="I21" s="31"/>
      <c r="J21" s="31"/>
      <c r="K21" s="31" t="str">
        <f t="shared" si="0"/>
        <v/>
      </c>
      <c r="L21" s="31" t="str">
        <f t="shared" si="1"/>
        <v/>
      </c>
      <c r="M21" s="33"/>
    </row>
    <row r="22" ht="15" customHeight="1" spans="1:13">
      <c r="A22" s="27"/>
      <c r="B22" s="28"/>
      <c r="C22" s="28"/>
      <c r="D22" s="29"/>
      <c r="E22" s="75"/>
      <c r="F22" s="34"/>
      <c r="G22" s="30"/>
      <c r="H22" s="34"/>
      <c r="I22" s="31"/>
      <c r="J22" s="31"/>
      <c r="K22" s="31" t="str">
        <f t="shared" si="0"/>
        <v/>
      </c>
      <c r="L22" s="31" t="str">
        <f t="shared" si="1"/>
        <v/>
      </c>
      <c r="M22" s="33"/>
    </row>
    <row r="23" ht="15" customHeight="1" spans="1:13">
      <c r="A23" s="27"/>
      <c r="B23" s="28"/>
      <c r="C23" s="28"/>
      <c r="D23" s="29"/>
      <c r="E23" s="75"/>
      <c r="F23" s="34"/>
      <c r="G23" s="30"/>
      <c r="H23" s="34"/>
      <c r="I23" s="31"/>
      <c r="J23" s="31"/>
      <c r="K23" s="31" t="str">
        <f t="shared" si="0"/>
        <v/>
      </c>
      <c r="L23" s="31" t="str">
        <f t="shared" si="1"/>
        <v/>
      </c>
      <c r="M23" s="33"/>
    </row>
    <row r="24" ht="15" customHeight="1" spans="1:13">
      <c r="A24" s="27"/>
      <c r="B24" s="28"/>
      <c r="C24" s="28"/>
      <c r="D24" s="29"/>
      <c r="E24" s="75"/>
      <c r="F24" s="34"/>
      <c r="G24" s="30"/>
      <c r="H24" s="34"/>
      <c r="I24" s="31"/>
      <c r="J24" s="31"/>
      <c r="K24" s="31" t="str">
        <f t="shared" si="0"/>
        <v/>
      </c>
      <c r="L24" s="31" t="str">
        <f t="shared" si="1"/>
        <v/>
      </c>
      <c r="M24" s="33"/>
    </row>
    <row r="25" ht="15" customHeight="1" spans="1:13">
      <c r="A25" s="27"/>
      <c r="B25" s="28"/>
      <c r="C25" s="28"/>
      <c r="D25" s="29"/>
      <c r="E25" s="75"/>
      <c r="F25" s="34"/>
      <c r="G25" s="30"/>
      <c r="H25" s="34"/>
      <c r="I25" s="31"/>
      <c r="J25" s="31"/>
      <c r="K25" s="31" t="str">
        <f t="shared" si="0"/>
        <v/>
      </c>
      <c r="L25" s="31" t="str">
        <f t="shared" si="1"/>
        <v/>
      </c>
      <c r="M25" s="33"/>
    </row>
    <row r="26" ht="15" customHeight="1" spans="1:13">
      <c r="A26" s="27"/>
      <c r="B26" s="28"/>
      <c r="C26" s="28"/>
      <c r="D26" s="29"/>
      <c r="E26" s="75"/>
      <c r="F26" s="34"/>
      <c r="G26" s="30"/>
      <c r="H26" s="34"/>
      <c r="I26" s="31"/>
      <c r="J26" s="31"/>
      <c r="K26" s="31" t="str">
        <f t="shared" si="0"/>
        <v/>
      </c>
      <c r="L26" s="31" t="str">
        <f t="shared" si="1"/>
        <v/>
      </c>
      <c r="M26" s="33"/>
    </row>
    <row r="27" ht="15" customHeight="1" spans="1:13">
      <c r="A27" s="27"/>
      <c r="B27" s="28"/>
      <c r="C27" s="28"/>
      <c r="D27" s="29"/>
      <c r="E27" s="75"/>
      <c r="F27" s="34"/>
      <c r="G27" s="30"/>
      <c r="H27" s="34"/>
      <c r="I27" s="31"/>
      <c r="J27" s="31"/>
      <c r="K27" s="31" t="str">
        <f t="shared" si="0"/>
        <v/>
      </c>
      <c r="L27" s="31" t="str">
        <f t="shared" si="1"/>
        <v/>
      </c>
      <c r="M27" s="33"/>
    </row>
    <row r="28" ht="15" customHeight="1" spans="1:13">
      <c r="A28" s="27"/>
      <c r="B28" s="28"/>
      <c r="C28" s="28"/>
      <c r="D28" s="29"/>
      <c r="E28" s="75"/>
      <c r="F28" s="34"/>
      <c r="G28" s="30"/>
      <c r="H28" s="34"/>
      <c r="I28" s="31"/>
      <c r="J28" s="31"/>
      <c r="K28" s="31" t="str">
        <f t="shared" si="0"/>
        <v/>
      </c>
      <c r="L28" s="31" t="str">
        <f t="shared" si="1"/>
        <v/>
      </c>
      <c r="M28" s="33"/>
    </row>
    <row r="29" ht="15" customHeight="1" spans="1:13">
      <c r="A29" s="27"/>
      <c r="B29" s="28"/>
      <c r="C29" s="28"/>
      <c r="D29" s="29"/>
      <c r="E29" s="75"/>
      <c r="F29" s="34"/>
      <c r="G29" s="30"/>
      <c r="H29" s="34"/>
      <c r="I29" s="31"/>
      <c r="J29" s="31"/>
      <c r="K29" s="31" t="str">
        <f t="shared" si="0"/>
        <v/>
      </c>
      <c r="L29" s="31" t="str">
        <f t="shared" si="1"/>
        <v/>
      </c>
      <c r="M29" s="33"/>
    </row>
    <row r="30" ht="15" customHeight="1" spans="1:13">
      <c r="A30" s="27"/>
      <c r="B30" s="28"/>
      <c r="C30" s="28"/>
      <c r="D30" s="29"/>
      <c r="E30" s="75"/>
      <c r="F30" s="34"/>
      <c r="G30" s="30"/>
      <c r="H30" s="34"/>
      <c r="I30" s="31"/>
      <c r="J30" s="31"/>
      <c r="K30" s="31" t="str">
        <f t="shared" si="0"/>
        <v/>
      </c>
      <c r="L30" s="31" t="str">
        <f t="shared" si="1"/>
        <v/>
      </c>
      <c r="M30" s="33"/>
    </row>
    <row r="31" s="14" customFormat="1" ht="15" customHeight="1" spans="1:13">
      <c r="A31" s="35" t="s">
        <v>449</v>
      </c>
      <c r="B31" s="36"/>
      <c r="C31" s="41"/>
      <c r="D31" s="88"/>
      <c r="E31" s="41"/>
      <c r="F31" s="41"/>
      <c r="G31" s="38">
        <f>SUM(G7:G30)</f>
        <v>0</v>
      </c>
      <c r="H31" s="39">
        <f>SUM(H7:H30)</f>
        <v>0</v>
      </c>
      <c r="I31" s="40"/>
      <c r="J31" s="40">
        <f>SUM(J7:J30)</f>
        <v>0</v>
      </c>
      <c r="K31" s="40" t="str">
        <f t="shared" si="0"/>
        <v/>
      </c>
      <c r="L31" s="40" t="str">
        <f t="shared" si="1"/>
        <v/>
      </c>
      <c r="M31" s="41"/>
    </row>
  </sheetData>
  <mergeCells count="3">
    <mergeCell ref="A2:M2"/>
    <mergeCell ref="A3:M3"/>
    <mergeCell ref="A31:B31"/>
  </mergeCells>
  <hyperlinks>
    <hyperlink ref="A1" location="索引目录!E9" display="返回索引页"/>
    <hyperlink ref="B1" location="交易性金融资产汇总!B7"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M31"/>
  <sheetViews>
    <sheetView zoomScale="90" zoomScaleNormal="90" workbookViewId="0">
      <pane ySplit="6" topLeftCell="A16" activePane="bottomLeft" state="frozen"/>
      <selection/>
      <selection pane="bottomLeft" activeCell="O29" sqref="O29"/>
    </sheetView>
  </sheetViews>
  <sheetFormatPr defaultColWidth="9" defaultRowHeight="15.75" customHeight="1"/>
  <cols>
    <col min="1" max="1" width="7.58333333333333" style="15" customWidth="1"/>
    <col min="2" max="2" width="18.0833333333333" style="15" customWidth="1"/>
    <col min="3" max="3" width="9" style="15"/>
    <col min="4" max="4" width="9.08333333333333" style="15" customWidth="1"/>
    <col min="5" max="5" width="8.25" style="15" customWidth="1"/>
    <col min="6" max="7" width="9" style="15"/>
    <col min="8" max="8" width="15.0833333333333" style="15" hidden="1" customWidth="1" outlineLevel="1"/>
    <col min="9" max="9" width="15.0833333333333" style="15" customWidth="1" collapsed="1"/>
    <col min="10" max="10" width="15.0833333333333" style="15" customWidth="1"/>
    <col min="11" max="11" width="10" style="15" customWidth="1"/>
    <col min="12" max="12" width="7.75" style="15" customWidth="1"/>
    <col min="13" max="16384" width="9" style="15"/>
  </cols>
  <sheetData>
    <row r="1" s="85" customFormat="1" ht="10.5" spans="1:13">
      <c r="A1" s="90" t="s">
        <v>412</v>
      </c>
      <c r="B1" s="283" t="s">
        <v>279</v>
      </c>
      <c r="C1" s="87"/>
      <c r="D1" s="87"/>
      <c r="E1" s="87"/>
      <c r="F1" s="87"/>
      <c r="G1" s="87"/>
      <c r="H1" s="87"/>
      <c r="I1" s="87"/>
      <c r="J1" s="87"/>
      <c r="K1" s="87"/>
      <c r="L1" s="87"/>
    </row>
    <row r="2" s="12" customFormat="1" ht="30" customHeight="1" spans="1:13">
      <c r="A2" s="19" t="s">
        <v>450</v>
      </c>
      <c r="B2" s="19"/>
      <c r="C2" s="19"/>
      <c r="D2" s="19"/>
      <c r="E2" s="19"/>
      <c r="F2" s="19"/>
      <c r="G2" s="19"/>
      <c r="H2" s="19"/>
      <c r="I2" s="19"/>
      <c r="J2" s="19"/>
      <c r="K2" s="19"/>
      <c r="L2" s="19"/>
      <c r="M2" s="19"/>
    </row>
    <row r="3" ht="15" customHeight="1" spans="1:13">
      <c r="A3" s="20" t="e">
        <f>CONCATENATE(#REF!,#REF!,#REF!,#REF!,#REF!,#REF!,#REF!)</f>
        <v>#REF!</v>
      </c>
      <c r="B3" s="20"/>
      <c r="C3" s="20"/>
      <c r="D3" s="20"/>
      <c r="E3" s="20"/>
      <c r="F3" s="20"/>
      <c r="G3" s="20"/>
      <c r="H3" s="20"/>
      <c r="I3" s="20"/>
      <c r="J3" s="20"/>
      <c r="K3" s="20"/>
      <c r="L3" s="20"/>
      <c r="M3" s="20"/>
    </row>
    <row r="4" ht="15" customHeight="1" spans="1:13">
      <c r="A4" s="20"/>
      <c r="B4" s="20"/>
      <c r="C4" s="20"/>
      <c r="D4" s="20"/>
      <c r="E4" s="20"/>
      <c r="F4" s="20"/>
      <c r="G4" s="20"/>
      <c r="H4" s="20"/>
      <c r="I4" s="20"/>
      <c r="J4" s="21"/>
      <c r="K4" s="21"/>
      <c r="L4" s="21"/>
      <c r="M4" s="22" t="s">
        <v>451</v>
      </c>
    </row>
    <row r="5" ht="15" customHeight="1" spans="1:13">
      <c r="A5" s="23" t="e">
        <f>#REF!&amp;#REF!</f>
        <v>#REF!</v>
      </c>
      <c r="M5" s="22" t="s">
        <v>282</v>
      </c>
    </row>
    <row r="6" s="13" customFormat="1" ht="25.15" customHeight="1" spans="1:13">
      <c r="A6" s="24" t="s">
        <v>283</v>
      </c>
      <c r="B6" s="24" t="s">
        <v>443</v>
      </c>
      <c r="C6" s="24" t="s">
        <v>452</v>
      </c>
      <c r="D6" s="24" t="s">
        <v>453</v>
      </c>
      <c r="E6" s="24" t="s">
        <v>445</v>
      </c>
      <c r="F6" s="24" t="s">
        <v>454</v>
      </c>
      <c r="G6" s="24" t="s">
        <v>447</v>
      </c>
      <c r="H6" s="25" t="s">
        <v>243</v>
      </c>
      <c r="I6" s="36" t="s">
        <v>244</v>
      </c>
      <c r="J6" s="24" t="s">
        <v>245</v>
      </c>
      <c r="K6" s="24" t="s">
        <v>246</v>
      </c>
      <c r="L6" s="24" t="s">
        <v>285</v>
      </c>
      <c r="M6" s="24" t="s">
        <v>419</v>
      </c>
    </row>
    <row r="7" ht="15" customHeight="1" spans="1:13">
      <c r="A7" s="27"/>
      <c r="B7" s="28"/>
      <c r="C7" s="28"/>
      <c r="D7" s="29"/>
      <c r="E7" s="29"/>
      <c r="F7" s="74"/>
      <c r="G7" s="34"/>
      <c r="H7" s="30"/>
      <c r="I7" s="34"/>
      <c r="J7" s="31"/>
      <c r="K7" s="68" t="str">
        <f>IF(OR(AND(I7=0,J7=0),J7=0),"",J7-I7)</f>
        <v/>
      </c>
      <c r="L7" s="68" t="str">
        <f>IF(ISERROR(K7/I7),"",K7/ABS(I7)*100)</f>
        <v/>
      </c>
      <c r="M7" s="33"/>
    </row>
    <row r="8" ht="15" customHeight="1" spans="1:13">
      <c r="A8" s="27"/>
      <c r="B8" s="28"/>
      <c r="C8" s="28"/>
      <c r="D8" s="29"/>
      <c r="E8" s="29"/>
      <c r="F8" s="74"/>
      <c r="G8" s="34"/>
      <c r="H8" s="30"/>
      <c r="I8" s="34"/>
      <c r="J8" s="31"/>
      <c r="K8" s="31" t="str">
        <f t="shared" ref="K8:K31" si="0">IF(OR(AND(I8=0,J8=0),J8=0),"",J8-I8)</f>
        <v/>
      </c>
      <c r="L8" s="31" t="str">
        <f t="shared" ref="L8:L31" si="1">IF(ISERROR(K8/I8),"",K8/ABS(I8)*100)</f>
        <v/>
      </c>
      <c r="M8" s="33"/>
    </row>
    <row r="9" ht="15" customHeight="1" spans="1:13">
      <c r="A9" s="27"/>
      <c r="B9" s="28"/>
      <c r="C9" s="28"/>
      <c r="D9" s="29"/>
      <c r="E9" s="29"/>
      <c r="F9" s="74"/>
      <c r="G9" s="34"/>
      <c r="H9" s="30"/>
      <c r="I9" s="34"/>
      <c r="J9" s="31"/>
      <c r="K9" s="31" t="str">
        <f t="shared" si="0"/>
        <v/>
      </c>
      <c r="L9" s="31" t="str">
        <f t="shared" si="1"/>
        <v/>
      </c>
      <c r="M9" s="33"/>
    </row>
    <row r="10" ht="15" customHeight="1" spans="1:13">
      <c r="A10" s="27"/>
      <c r="B10" s="28"/>
      <c r="C10" s="28"/>
      <c r="D10" s="29"/>
      <c r="E10" s="29"/>
      <c r="F10" s="74"/>
      <c r="G10" s="34"/>
      <c r="H10" s="30"/>
      <c r="I10" s="34"/>
      <c r="J10" s="31"/>
      <c r="K10" s="31" t="str">
        <f t="shared" si="0"/>
        <v/>
      </c>
      <c r="L10" s="31" t="str">
        <f t="shared" si="1"/>
        <v/>
      </c>
      <c r="M10" s="33"/>
    </row>
    <row r="11" ht="15" customHeight="1" spans="1:13">
      <c r="A11" s="27"/>
      <c r="B11" s="28"/>
      <c r="C11" s="28"/>
      <c r="D11" s="29"/>
      <c r="E11" s="29"/>
      <c r="F11" s="74"/>
      <c r="G11" s="34"/>
      <c r="H11" s="30"/>
      <c r="I11" s="34"/>
      <c r="J11" s="31"/>
      <c r="K11" s="31" t="str">
        <f t="shared" si="0"/>
        <v/>
      </c>
      <c r="L11" s="31" t="str">
        <f t="shared" si="1"/>
        <v/>
      </c>
      <c r="M11" s="33"/>
    </row>
    <row r="12" ht="15" customHeight="1" spans="1:13">
      <c r="A12" s="27"/>
      <c r="B12" s="28"/>
      <c r="C12" s="28"/>
      <c r="D12" s="29"/>
      <c r="E12" s="29"/>
      <c r="F12" s="74"/>
      <c r="G12" s="34"/>
      <c r="H12" s="30"/>
      <c r="I12" s="34"/>
      <c r="J12" s="31"/>
      <c r="K12" s="31" t="str">
        <f t="shared" si="0"/>
        <v/>
      </c>
      <c r="L12" s="31" t="str">
        <f t="shared" si="1"/>
        <v/>
      </c>
      <c r="M12" s="33"/>
    </row>
    <row r="13" ht="15" customHeight="1" spans="1:13">
      <c r="A13" s="27"/>
      <c r="B13" s="28"/>
      <c r="C13" s="28"/>
      <c r="D13" s="29"/>
      <c r="E13" s="29"/>
      <c r="F13" s="74"/>
      <c r="G13" s="34"/>
      <c r="H13" s="30"/>
      <c r="I13" s="34"/>
      <c r="J13" s="31"/>
      <c r="K13" s="31" t="str">
        <f t="shared" si="0"/>
        <v/>
      </c>
      <c r="L13" s="31" t="str">
        <f t="shared" si="1"/>
        <v/>
      </c>
      <c r="M13" s="33"/>
    </row>
    <row r="14" ht="15" customHeight="1" spans="1:13">
      <c r="A14" s="27"/>
      <c r="B14" s="28"/>
      <c r="C14" s="28"/>
      <c r="D14" s="29"/>
      <c r="E14" s="29"/>
      <c r="F14" s="74"/>
      <c r="G14" s="34"/>
      <c r="H14" s="30"/>
      <c r="I14" s="34"/>
      <c r="J14" s="31"/>
      <c r="K14" s="31" t="str">
        <f t="shared" si="0"/>
        <v/>
      </c>
      <c r="L14" s="31" t="str">
        <f t="shared" si="1"/>
        <v/>
      </c>
      <c r="M14" s="33"/>
    </row>
    <row r="15" ht="15" customHeight="1" spans="1:13">
      <c r="A15" s="27"/>
      <c r="B15" s="28"/>
      <c r="C15" s="28"/>
      <c r="D15" s="29"/>
      <c r="E15" s="29"/>
      <c r="F15" s="74"/>
      <c r="G15" s="34"/>
      <c r="H15" s="30"/>
      <c r="I15" s="34"/>
      <c r="J15" s="31"/>
      <c r="K15" s="31" t="str">
        <f t="shared" si="0"/>
        <v/>
      </c>
      <c r="L15" s="31" t="str">
        <f t="shared" si="1"/>
        <v/>
      </c>
      <c r="M15" s="33"/>
    </row>
    <row r="16" ht="15" customHeight="1" spans="1:13">
      <c r="A16" s="27"/>
      <c r="B16" s="28"/>
      <c r="C16" s="28"/>
      <c r="D16" s="29"/>
      <c r="E16" s="29"/>
      <c r="F16" s="74"/>
      <c r="G16" s="34"/>
      <c r="H16" s="30"/>
      <c r="I16" s="34"/>
      <c r="J16" s="31"/>
      <c r="K16" s="31" t="str">
        <f t="shared" si="0"/>
        <v/>
      </c>
      <c r="L16" s="31" t="str">
        <f t="shared" si="1"/>
        <v/>
      </c>
      <c r="M16" s="33"/>
    </row>
    <row r="17" ht="15" customHeight="1" spans="1:13">
      <c r="A17" s="27"/>
      <c r="B17" s="28"/>
      <c r="C17" s="28"/>
      <c r="D17" s="29"/>
      <c r="E17" s="29"/>
      <c r="F17" s="74"/>
      <c r="G17" s="34"/>
      <c r="H17" s="30"/>
      <c r="I17" s="34"/>
      <c r="J17" s="31"/>
      <c r="K17" s="31" t="str">
        <f t="shared" si="0"/>
        <v/>
      </c>
      <c r="L17" s="31" t="str">
        <f t="shared" si="1"/>
        <v/>
      </c>
      <c r="M17" s="33"/>
    </row>
    <row r="18" ht="15" customHeight="1" spans="1:13">
      <c r="A18" s="27"/>
      <c r="B18" s="28"/>
      <c r="C18" s="28"/>
      <c r="D18" s="29"/>
      <c r="E18" s="29"/>
      <c r="F18" s="74"/>
      <c r="G18" s="34"/>
      <c r="H18" s="30"/>
      <c r="I18" s="34"/>
      <c r="J18" s="31"/>
      <c r="K18" s="31" t="str">
        <f t="shared" si="0"/>
        <v/>
      </c>
      <c r="L18" s="31" t="str">
        <f t="shared" si="1"/>
        <v/>
      </c>
      <c r="M18" s="33"/>
    </row>
    <row r="19" ht="15" customHeight="1" spans="1:13">
      <c r="A19" s="27"/>
      <c r="B19" s="28"/>
      <c r="C19" s="28"/>
      <c r="D19" s="29"/>
      <c r="E19" s="29"/>
      <c r="F19" s="74"/>
      <c r="G19" s="34"/>
      <c r="H19" s="30"/>
      <c r="I19" s="34"/>
      <c r="J19" s="31"/>
      <c r="K19" s="31" t="str">
        <f t="shared" si="0"/>
        <v/>
      </c>
      <c r="L19" s="31" t="str">
        <f t="shared" si="1"/>
        <v/>
      </c>
      <c r="M19" s="33"/>
    </row>
    <row r="20" ht="15" customHeight="1" spans="1:13">
      <c r="A20" s="27"/>
      <c r="B20" s="28"/>
      <c r="C20" s="28"/>
      <c r="D20" s="29"/>
      <c r="E20" s="29"/>
      <c r="F20" s="74"/>
      <c r="G20" s="34"/>
      <c r="H20" s="30"/>
      <c r="I20" s="34"/>
      <c r="J20" s="31"/>
      <c r="K20" s="31" t="str">
        <f t="shared" si="0"/>
        <v/>
      </c>
      <c r="L20" s="31" t="str">
        <f t="shared" si="1"/>
        <v/>
      </c>
      <c r="M20" s="33"/>
    </row>
    <row r="21" ht="15" customHeight="1" spans="1:13">
      <c r="A21" s="27"/>
      <c r="B21" s="28"/>
      <c r="C21" s="28"/>
      <c r="D21" s="29"/>
      <c r="E21" s="29"/>
      <c r="F21" s="74"/>
      <c r="G21" s="34"/>
      <c r="H21" s="30"/>
      <c r="I21" s="34"/>
      <c r="J21" s="31"/>
      <c r="K21" s="31" t="str">
        <f t="shared" si="0"/>
        <v/>
      </c>
      <c r="L21" s="31" t="str">
        <f t="shared" si="1"/>
        <v/>
      </c>
      <c r="M21" s="33"/>
    </row>
    <row r="22" ht="15" customHeight="1" spans="1:13">
      <c r="A22" s="27"/>
      <c r="B22" s="28"/>
      <c r="C22" s="28"/>
      <c r="D22" s="29"/>
      <c r="E22" s="29"/>
      <c r="F22" s="74"/>
      <c r="G22" s="34"/>
      <c r="H22" s="30"/>
      <c r="I22" s="34"/>
      <c r="J22" s="31"/>
      <c r="K22" s="31" t="str">
        <f t="shared" si="0"/>
        <v/>
      </c>
      <c r="L22" s="31" t="str">
        <f t="shared" si="1"/>
        <v/>
      </c>
      <c r="M22" s="33"/>
    </row>
    <row r="23" ht="15" customHeight="1" spans="1:13">
      <c r="A23" s="27"/>
      <c r="B23" s="28"/>
      <c r="C23" s="28"/>
      <c r="D23" s="29"/>
      <c r="E23" s="29"/>
      <c r="F23" s="74"/>
      <c r="G23" s="34"/>
      <c r="H23" s="30"/>
      <c r="I23" s="34"/>
      <c r="J23" s="31"/>
      <c r="K23" s="31" t="str">
        <f t="shared" si="0"/>
        <v/>
      </c>
      <c r="L23" s="31" t="str">
        <f t="shared" si="1"/>
        <v/>
      </c>
      <c r="M23" s="33"/>
    </row>
    <row r="24" ht="15" customHeight="1" spans="1:13">
      <c r="A24" s="27"/>
      <c r="B24" s="28"/>
      <c r="C24" s="28"/>
      <c r="D24" s="29"/>
      <c r="E24" s="29"/>
      <c r="F24" s="74"/>
      <c r="G24" s="34"/>
      <c r="H24" s="30"/>
      <c r="I24" s="34"/>
      <c r="J24" s="31"/>
      <c r="K24" s="31" t="str">
        <f t="shared" si="0"/>
        <v/>
      </c>
      <c r="L24" s="31" t="str">
        <f t="shared" si="1"/>
        <v/>
      </c>
      <c r="M24" s="33"/>
    </row>
    <row r="25" ht="15" customHeight="1" spans="1:13">
      <c r="A25" s="27"/>
      <c r="B25" s="28"/>
      <c r="C25" s="28"/>
      <c r="D25" s="29"/>
      <c r="E25" s="29"/>
      <c r="F25" s="74"/>
      <c r="G25" s="34"/>
      <c r="H25" s="30"/>
      <c r="I25" s="34"/>
      <c r="J25" s="31"/>
      <c r="K25" s="31" t="str">
        <f t="shared" si="0"/>
        <v/>
      </c>
      <c r="L25" s="31" t="str">
        <f t="shared" si="1"/>
        <v/>
      </c>
      <c r="M25" s="33"/>
    </row>
    <row r="26" ht="15" customHeight="1" spans="1:13">
      <c r="A26" s="27"/>
      <c r="B26" s="28"/>
      <c r="C26" s="28"/>
      <c r="D26" s="29"/>
      <c r="E26" s="29"/>
      <c r="F26" s="74"/>
      <c r="G26" s="34"/>
      <c r="H26" s="30"/>
      <c r="I26" s="34"/>
      <c r="J26" s="31"/>
      <c r="K26" s="31" t="str">
        <f t="shared" si="0"/>
        <v/>
      </c>
      <c r="L26" s="31" t="str">
        <f t="shared" si="1"/>
        <v/>
      </c>
      <c r="M26" s="33"/>
    </row>
    <row r="27" ht="15" customHeight="1" spans="1:13">
      <c r="A27" s="27"/>
      <c r="B27" s="28"/>
      <c r="C27" s="28"/>
      <c r="D27" s="29"/>
      <c r="E27" s="29"/>
      <c r="F27" s="74"/>
      <c r="G27" s="34"/>
      <c r="H27" s="30"/>
      <c r="I27" s="34"/>
      <c r="J27" s="31"/>
      <c r="K27" s="31" t="str">
        <f t="shared" si="0"/>
        <v/>
      </c>
      <c r="L27" s="31" t="str">
        <f t="shared" si="1"/>
        <v/>
      </c>
      <c r="M27" s="33"/>
    </row>
    <row r="28" ht="15" customHeight="1" spans="1:13">
      <c r="A28" s="27"/>
      <c r="B28" s="28"/>
      <c r="C28" s="28"/>
      <c r="D28" s="29"/>
      <c r="E28" s="29"/>
      <c r="F28" s="74"/>
      <c r="G28" s="34"/>
      <c r="H28" s="30"/>
      <c r="I28" s="34"/>
      <c r="J28" s="31"/>
      <c r="K28" s="31" t="str">
        <f t="shared" si="0"/>
        <v/>
      </c>
      <c r="L28" s="31" t="str">
        <f t="shared" si="1"/>
        <v/>
      </c>
      <c r="M28" s="33"/>
    </row>
    <row r="29" ht="15" customHeight="1" spans="1:13">
      <c r="A29" s="27"/>
      <c r="B29" s="28"/>
      <c r="C29" s="28"/>
      <c r="D29" s="29"/>
      <c r="E29" s="29"/>
      <c r="F29" s="74"/>
      <c r="G29" s="34"/>
      <c r="H29" s="30"/>
      <c r="I29" s="34"/>
      <c r="J29" s="31"/>
      <c r="K29" s="31" t="str">
        <f t="shared" si="0"/>
        <v/>
      </c>
      <c r="L29" s="31" t="str">
        <f t="shared" si="1"/>
        <v/>
      </c>
      <c r="M29" s="33"/>
    </row>
    <row r="30" ht="15" customHeight="1" spans="1:13">
      <c r="A30" s="27"/>
      <c r="B30" s="28"/>
      <c r="C30" s="28"/>
      <c r="D30" s="29"/>
      <c r="E30" s="29"/>
      <c r="F30" s="74"/>
      <c r="G30" s="34"/>
      <c r="H30" s="30"/>
      <c r="I30" s="34"/>
      <c r="J30" s="31"/>
      <c r="K30" s="31" t="str">
        <f t="shared" si="0"/>
        <v/>
      </c>
      <c r="L30" s="31" t="str">
        <f t="shared" si="1"/>
        <v/>
      </c>
      <c r="M30" s="33"/>
    </row>
    <row r="31" s="14" customFormat="1" ht="15" customHeight="1" spans="1:13">
      <c r="A31" s="35" t="s">
        <v>449</v>
      </c>
      <c r="B31" s="36"/>
      <c r="C31" s="98"/>
      <c r="D31" s="29"/>
      <c r="E31" s="29"/>
      <c r="F31" s="79"/>
      <c r="G31" s="34"/>
      <c r="H31" s="38">
        <f>SUM(H7:H30)</f>
        <v>0</v>
      </c>
      <c r="I31" s="39">
        <f>SUM(I7:I30)</f>
        <v>0</v>
      </c>
      <c r="J31" s="40">
        <f>SUM(J7:J30)</f>
        <v>0</v>
      </c>
      <c r="K31" s="40" t="str">
        <f t="shared" si="0"/>
        <v/>
      </c>
      <c r="L31" s="40" t="str">
        <f t="shared" si="1"/>
        <v/>
      </c>
      <c r="M31" s="41"/>
    </row>
  </sheetData>
  <mergeCells count="3">
    <mergeCell ref="A2:M2"/>
    <mergeCell ref="A3:M3"/>
    <mergeCell ref="A31:B31"/>
  </mergeCells>
  <hyperlinks>
    <hyperlink ref="A1" location="索引目录!E10" display="返回索引页"/>
    <hyperlink ref="B1" location="交易性金融资产汇总!B8" display="返回"/>
  </hyperlinks>
  <printOptions horizontalCentered="1"/>
  <pageMargins left="0.156944444444444" right="0.156944444444444" top="0.984027777777778" bottom="0.786805555555556" header="0.984027777777778" footer="0.393055555555556"/>
  <pageSetup paperSize="9" fitToHeight="0" orientation="landscape"/>
  <headerFooter alignWithMargins="0">
    <oddHeader>&amp;R&amp;10</oddHeader>
    <oddFooter>&amp;L&amp;"宋体"&amp;9被评估单位填表人：
填表日期：      年   月   日&amp;C&amp;"宋体"&amp;9评估人员：
&amp;R&amp;"宋体"&amp;9共&amp;N页，第&amp;P页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M31"/>
  <sheetViews>
    <sheetView zoomScale="90" zoomScaleNormal="90" workbookViewId="0">
      <pane ySplit="6" topLeftCell="A13" activePane="bottomLeft" state="frozen"/>
      <selection/>
      <selection pane="bottomLeft" activeCell="O29" sqref="O29"/>
    </sheetView>
  </sheetViews>
  <sheetFormatPr defaultColWidth="9" defaultRowHeight="15.75" customHeight="1"/>
  <cols>
    <col min="1" max="1" width="7.58333333333333" style="15" customWidth="1"/>
    <col min="2" max="2" width="16.5833333333333" style="15" customWidth="1"/>
    <col min="3" max="3" width="11.5833333333333" style="15" customWidth="1"/>
    <col min="4" max="5" width="8.25" style="15" customWidth="1"/>
    <col min="6" max="6" width="9.25" style="15" customWidth="1"/>
    <col min="7" max="7" width="13.25" style="15" hidden="1" customWidth="1" outlineLevel="1"/>
    <col min="8" max="8" width="13.5833333333333" style="15" customWidth="1" collapsed="1"/>
    <col min="9" max="9" width="12" style="15" customWidth="1"/>
    <col min="10" max="10" width="13.5833333333333" style="15" customWidth="1"/>
    <col min="11" max="11" width="10" style="15" customWidth="1"/>
    <col min="12" max="12" width="7.75" style="15" customWidth="1"/>
    <col min="13" max="16384" width="9" style="15"/>
  </cols>
  <sheetData>
    <row r="1" s="85" customFormat="1" ht="10.5" spans="1:13">
      <c r="A1" s="90" t="s">
        <v>412</v>
      </c>
      <c r="B1" s="86" t="s">
        <v>362</v>
      </c>
      <c r="C1" s="87"/>
      <c r="D1" s="87"/>
      <c r="E1" s="87"/>
      <c r="F1" s="87"/>
      <c r="G1" s="87"/>
      <c r="H1" s="87"/>
      <c r="I1" s="87"/>
      <c r="J1" s="87"/>
      <c r="K1" s="87"/>
      <c r="L1" s="87"/>
    </row>
    <row r="2" s="12" customFormat="1" ht="30" customHeight="1" spans="1:13">
      <c r="A2" s="19" t="s">
        <v>455</v>
      </c>
      <c r="B2" s="19"/>
      <c r="C2" s="19"/>
      <c r="D2" s="19"/>
      <c r="E2" s="19"/>
      <c r="F2" s="19"/>
      <c r="G2" s="19"/>
      <c r="H2" s="19"/>
      <c r="I2" s="19"/>
      <c r="J2" s="19"/>
      <c r="K2" s="19"/>
      <c r="L2" s="19"/>
      <c r="M2" s="19"/>
    </row>
    <row r="3" ht="15" customHeight="1" spans="1:13">
      <c r="A3" s="20" t="e">
        <f>CONCATENATE(#REF!,#REF!,#REF!,#REF!,#REF!,#REF!,#REF!)</f>
        <v>#REF!</v>
      </c>
      <c r="B3" s="20"/>
      <c r="C3" s="20"/>
      <c r="D3" s="20"/>
      <c r="E3" s="20"/>
      <c r="F3" s="20"/>
      <c r="G3" s="20"/>
      <c r="H3" s="20"/>
      <c r="I3" s="20"/>
      <c r="J3" s="20"/>
      <c r="K3" s="20"/>
      <c r="L3" s="20"/>
      <c r="M3" s="20"/>
    </row>
    <row r="4" ht="15" customHeight="1" spans="1:13">
      <c r="A4" s="20"/>
      <c r="B4" s="20"/>
      <c r="C4" s="20"/>
      <c r="D4" s="20"/>
      <c r="E4" s="20"/>
      <c r="F4" s="20"/>
      <c r="G4" s="20"/>
      <c r="H4" s="20"/>
      <c r="I4" s="21"/>
      <c r="J4" s="21"/>
      <c r="K4" s="21"/>
      <c r="L4" s="21"/>
      <c r="M4" s="22" t="s">
        <v>456</v>
      </c>
    </row>
    <row r="5" ht="15" customHeight="1" spans="1:13">
      <c r="A5" s="23" t="e">
        <f>#REF!&amp;#REF!</f>
        <v>#REF!</v>
      </c>
      <c r="M5" s="22" t="s">
        <v>282</v>
      </c>
    </row>
    <row r="6" s="13" customFormat="1" ht="25.15" customHeight="1" spans="1:13">
      <c r="A6" s="24" t="s">
        <v>283</v>
      </c>
      <c r="B6" s="24" t="s">
        <v>457</v>
      </c>
      <c r="C6" s="24" t="s">
        <v>458</v>
      </c>
      <c r="D6" s="24" t="s">
        <v>459</v>
      </c>
      <c r="E6" s="24" t="s">
        <v>445</v>
      </c>
      <c r="F6" s="24" t="s">
        <v>447</v>
      </c>
      <c r="G6" s="25" t="s">
        <v>243</v>
      </c>
      <c r="H6" s="36" t="s">
        <v>244</v>
      </c>
      <c r="I6" s="24" t="s">
        <v>460</v>
      </c>
      <c r="J6" s="24" t="s">
        <v>245</v>
      </c>
      <c r="K6" s="24" t="s">
        <v>246</v>
      </c>
      <c r="L6" s="24" t="s">
        <v>285</v>
      </c>
      <c r="M6" s="24" t="s">
        <v>419</v>
      </c>
    </row>
    <row r="7" ht="15" customHeight="1" spans="1:13">
      <c r="A7" s="27"/>
      <c r="B7" s="28"/>
      <c r="C7" s="28"/>
      <c r="D7" s="199"/>
      <c r="E7" s="29"/>
      <c r="F7" s="281"/>
      <c r="G7" s="30"/>
      <c r="H7" s="34"/>
      <c r="I7" s="31"/>
      <c r="J7" s="31"/>
      <c r="K7" s="68" t="str">
        <f>IF(OR(AND(H7=0,J7=0),J7=0),"",J7-H7)</f>
        <v/>
      </c>
      <c r="L7" s="68" t="str">
        <f>IF(ISERROR(K7/H7),"",K7/ABS(H7)*100)</f>
        <v/>
      </c>
      <c r="M7" s="33"/>
    </row>
    <row r="8" ht="15" customHeight="1" spans="1:13">
      <c r="A8" s="27"/>
      <c r="B8" s="28"/>
      <c r="C8" s="28"/>
      <c r="D8" s="199"/>
      <c r="E8" s="29"/>
      <c r="F8" s="281"/>
      <c r="G8" s="30"/>
      <c r="H8" s="34"/>
      <c r="I8" s="31"/>
      <c r="J8" s="31"/>
      <c r="K8" s="31" t="str">
        <f t="shared" ref="K8:K31" si="0">IF(OR(AND(H8=0,J8=0),J8=0),"",J8-H8)</f>
        <v/>
      </c>
      <c r="L8" s="31" t="str">
        <f t="shared" ref="L8:L31" si="1">IF(ISERROR(K8/H8),"",K8/ABS(H8)*100)</f>
        <v/>
      </c>
      <c r="M8" s="33"/>
    </row>
    <row r="9" ht="15" customHeight="1" spans="1:13">
      <c r="A9" s="27"/>
      <c r="B9" s="28"/>
      <c r="C9" s="28"/>
      <c r="D9" s="199"/>
      <c r="E9" s="29"/>
      <c r="F9" s="281"/>
      <c r="G9" s="30"/>
      <c r="H9" s="34"/>
      <c r="I9" s="31"/>
      <c r="J9" s="31"/>
      <c r="K9" s="31" t="str">
        <f t="shared" si="0"/>
        <v/>
      </c>
      <c r="L9" s="31" t="str">
        <f t="shared" si="1"/>
        <v/>
      </c>
      <c r="M9" s="33"/>
    </row>
    <row r="10" ht="15" customHeight="1" spans="1:13">
      <c r="A10" s="27"/>
      <c r="B10" s="28"/>
      <c r="C10" s="28"/>
      <c r="D10" s="199"/>
      <c r="E10" s="29"/>
      <c r="F10" s="281"/>
      <c r="G10" s="30"/>
      <c r="H10" s="34"/>
      <c r="I10" s="31"/>
      <c r="J10" s="31"/>
      <c r="K10" s="31" t="str">
        <f t="shared" si="0"/>
        <v/>
      </c>
      <c r="L10" s="31" t="str">
        <f t="shared" si="1"/>
        <v/>
      </c>
      <c r="M10" s="33"/>
    </row>
    <row r="11" ht="15" customHeight="1" spans="1:13">
      <c r="A11" s="27"/>
      <c r="B11" s="28"/>
      <c r="C11" s="28"/>
      <c r="D11" s="199"/>
      <c r="E11" s="29"/>
      <c r="F11" s="281"/>
      <c r="G11" s="30" t="s">
        <v>461</v>
      </c>
      <c r="H11" s="34"/>
      <c r="I11" s="31"/>
      <c r="J11" s="31"/>
      <c r="K11" s="31" t="str">
        <f t="shared" si="0"/>
        <v/>
      </c>
      <c r="L11" s="31" t="str">
        <f t="shared" si="1"/>
        <v/>
      </c>
      <c r="M11" s="33"/>
    </row>
    <row r="12" ht="15" customHeight="1" spans="1:13">
      <c r="A12" s="27"/>
      <c r="B12" s="28"/>
      <c r="C12" s="28"/>
      <c r="D12" s="199"/>
      <c r="E12" s="29"/>
      <c r="F12" s="281"/>
      <c r="G12" s="30"/>
      <c r="H12" s="34"/>
      <c r="I12" s="31"/>
      <c r="J12" s="31"/>
      <c r="K12" s="31" t="str">
        <f t="shared" si="0"/>
        <v/>
      </c>
      <c r="L12" s="31" t="str">
        <f t="shared" si="1"/>
        <v/>
      </c>
      <c r="M12" s="33"/>
    </row>
    <row r="13" ht="15" customHeight="1" spans="1:13">
      <c r="A13" s="27"/>
      <c r="B13" s="28"/>
      <c r="C13" s="28"/>
      <c r="D13" s="199"/>
      <c r="E13" s="29"/>
      <c r="F13" s="281"/>
      <c r="G13" s="30"/>
      <c r="H13" s="34"/>
      <c r="I13" s="31"/>
      <c r="J13" s="31"/>
      <c r="K13" s="31" t="str">
        <f t="shared" si="0"/>
        <v/>
      </c>
      <c r="L13" s="31" t="str">
        <f t="shared" si="1"/>
        <v/>
      </c>
      <c r="M13" s="33"/>
    </row>
    <row r="14" ht="15" customHeight="1" spans="1:13">
      <c r="A14" s="27"/>
      <c r="B14" s="28"/>
      <c r="C14" s="28"/>
      <c r="D14" s="199"/>
      <c r="E14" s="29"/>
      <c r="F14" s="281"/>
      <c r="G14" s="30"/>
      <c r="H14" s="34"/>
      <c r="I14" s="31"/>
      <c r="J14" s="31"/>
      <c r="K14" s="31" t="str">
        <f t="shared" si="0"/>
        <v/>
      </c>
      <c r="L14" s="31" t="str">
        <f t="shared" si="1"/>
        <v/>
      </c>
      <c r="M14" s="33"/>
    </row>
    <row r="15" ht="15" customHeight="1" spans="1:13">
      <c r="A15" s="27"/>
      <c r="B15" s="28"/>
      <c r="C15" s="28"/>
      <c r="D15" s="199"/>
      <c r="E15" s="29"/>
      <c r="F15" s="281"/>
      <c r="G15" s="30"/>
      <c r="H15" s="34"/>
      <c r="I15" s="31"/>
      <c r="J15" s="31"/>
      <c r="K15" s="31" t="str">
        <f t="shared" si="0"/>
        <v/>
      </c>
      <c r="L15" s="31" t="str">
        <f t="shared" si="1"/>
        <v/>
      </c>
      <c r="M15" s="33"/>
    </row>
    <row r="16" ht="15" customHeight="1" spans="1:13">
      <c r="A16" s="27"/>
      <c r="B16" s="28"/>
      <c r="C16" s="28"/>
      <c r="D16" s="199"/>
      <c r="E16" s="29"/>
      <c r="F16" s="281"/>
      <c r="G16" s="30"/>
      <c r="H16" s="34"/>
      <c r="I16" s="31"/>
      <c r="J16" s="31"/>
      <c r="K16" s="31" t="str">
        <f t="shared" si="0"/>
        <v/>
      </c>
      <c r="L16" s="31" t="str">
        <f t="shared" si="1"/>
        <v/>
      </c>
      <c r="M16" s="33"/>
    </row>
    <row r="17" ht="15" customHeight="1" spans="1:13">
      <c r="A17" s="27"/>
      <c r="B17" s="28"/>
      <c r="C17" s="28"/>
      <c r="D17" s="199"/>
      <c r="E17" s="29"/>
      <c r="F17" s="281"/>
      <c r="G17" s="30"/>
      <c r="H17" s="34"/>
      <c r="I17" s="31"/>
      <c r="J17" s="31"/>
      <c r="K17" s="31" t="str">
        <f t="shared" si="0"/>
        <v/>
      </c>
      <c r="L17" s="31" t="str">
        <f t="shared" si="1"/>
        <v/>
      </c>
      <c r="M17" s="33"/>
    </row>
    <row r="18" ht="15" customHeight="1" spans="1:13">
      <c r="A18" s="27"/>
      <c r="B18" s="28"/>
      <c r="C18" s="28"/>
      <c r="D18" s="199"/>
      <c r="E18" s="29"/>
      <c r="F18" s="281"/>
      <c r="G18" s="30"/>
      <c r="H18" s="34"/>
      <c r="I18" s="31"/>
      <c r="J18" s="31"/>
      <c r="K18" s="31" t="str">
        <f t="shared" si="0"/>
        <v/>
      </c>
      <c r="L18" s="31" t="str">
        <f t="shared" si="1"/>
        <v/>
      </c>
      <c r="M18" s="33"/>
    </row>
    <row r="19" ht="15" customHeight="1" spans="1:13">
      <c r="A19" s="27"/>
      <c r="B19" s="28"/>
      <c r="C19" s="28"/>
      <c r="D19" s="199"/>
      <c r="E19" s="29"/>
      <c r="F19" s="281"/>
      <c r="G19" s="30"/>
      <c r="H19" s="34"/>
      <c r="I19" s="31"/>
      <c r="J19" s="31"/>
      <c r="K19" s="31" t="str">
        <f t="shared" si="0"/>
        <v/>
      </c>
      <c r="L19" s="31" t="str">
        <f t="shared" si="1"/>
        <v/>
      </c>
      <c r="M19" s="33"/>
    </row>
    <row r="20" ht="15" customHeight="1" spans="1:13">
      <c r="A20" s="27"/>
      <c r="B20" s="28"/>
      <c r="C20" s="28"/>
      <c r="D20" s="199"/>
      <c r="E20" s="29"/>
      <c r="F20" s="281"/>
      <c r="G20" s="30"/>
      <c r="H20" s="34"/>
      <c r="I20" s="31"/>
      <c r="J20" s="31"/>
      <c r="K20" s="31" t="str">
        <f t="shared" si="0"/>
        <v/>
      </c>
      <c r="L20" s="31" t="str">
        <f t="shared" si="1"/>
        <v/>
      </c>
      <c r="M20" s="33"/>
    </row>
    <row r="21" ht="15" customHeight="1" spans="1:13">
      <c r="A21" s="27"/>
      <c r="B21" s="28"/>
      <c r="C21" s="28"/>
      <c r="D21" s="199"/>
      <c r="E21" s="29"/>
      <c r="F21" s="281"/>
      <c r="G21" s="30"/>
      <c r="H21" s="34"/>
      <c r="I21" s="31"/>
      <c r="J21" s="31"/>
      <c r="K21" s="31" t="str">
        <f t="shared" si="0"/>
        <v/>
      </c>
      <c r="L21" s="31" t="str">
        <f t="shared" si="1"/>
        <v/>
      </c>
      <c r="M21" s="33"/>
    </row>
    <row r="22" ht="15" customHeight="1" spans="1:13">
      <c r="A22" s="27"/>
      <c r="B22" s="28"/>
      <c r="C22" s="28"/>
      <c r="D22" s="199"/>
      <c r="E22" s="29"/>
      <c r="F22" s="281"/>
      <c r="G22" s="30"/>
      <c r="H22" s="34"/>
      <c r="I22" s="31"/>
      <c r="J22" s="31"/>
      <c r="K22" s="31" t="str">
        <f t="shared" si="0"/>
        <v/>
      </c>
      <c r="L22" s="31" t="str">
        <f t="shared" si="1"/>
        <v/>
      </c>
      <c r="M22" s="33"/>
    </row>
    <row r="23" ht="15" customHeight="1" spans="1:13">
      <c r="A23" s="27"/>
      <c r="B23" s="28"/>
      <c r="C23" s="28"/>
      <c r="D23" s="199"/>
      <c r="E23" s="29"/>
      <c r="F23" s="281"/>
      <c r="G23" s="30"/>
      <c r="H23" s="34"/>
      <c r="I23" s="31"/>
      <c r="J23" s="31"/>
      <c r="K23" s="31" t="str">
        <f t="shared" si="0"/>
        <v/>
      </c>
      <c r="L23" s="31" t="str">
        <f t="shared" si="1"/>
        <v/>
      </c>
      <c r="M23" s="33"/>
    </row>
    <row r="24" ht="15" customHeight="1" spans="1:13">
      <c r="A24" s="27"/>
      <c r="B24" s="28"/>
      <c r="C24" s="28"/>
      <c r="D24" s="199"/>
      <c r="E24" s="29"/>
      <c r="F24" s="281"/>
      <c r="G24" s="30"/>
      <c r="H24" s="34"/>
      <c r="I24" s="31"/>
      <c r="J24" s="31"/>
      <c r="K24" s="31" t="str">
        <f t="shared" si="0"/>
        <v/>
      </c>
      <c r="L24" s="31" t="str">
        <f t="shared" si="1"/>
        <v/>
      </c>
      <c r="M24" s="33"/>
    </row>
    <row r="25" ht="15" customHeight="1" spans="1:13">
      <c r="A25" s="27"/>
      <c r="B25" s="28"/>
      <c r="C25" s="28"/>
      <c r="D25" s="199"/>
      <c r="E25" s="29"/>
      <c r="F25" s="281"/>
      <c r="G25" s="30"/>
      <c r="H25" s="34"/>
      <c r="I25" s="31"/>
      <c r="J25" s="31"/>
      <c r="K25" s="31" t="str">
        <f t="shared" si="0"/>
        <v/>
      </c>
      <c r="L25" s="31" t="str">
        <f t="shared" si="1"/>
        <v/>
      </c>
      <c r="M25" s="33"/>
    </row>
    <row r="26" ht="15" customHeight="1" spans="1:13">
      <c r="A26" s="27"/>
      <c r="B26" s="28"/>
      <c r="C26" s="28"/>
      <c r="D26" s="199"/>
      <c r="E26" s="29"/>
      <c r="F26" s="281"/>
      <c r="G26" s="30"/>
      <c r="H26" s="34"/>
      <c r="I26" s="31"/>
      <c r="J26" s="31"/>
      <c r="K26" s="31" t="str">
        <f t="shared" si="0"/>
        <v/>
      </c>
      <c r="L26" s="31" t="str">
        <f t="shared" si="1"/>
        <v/>
      </c>
      <c r="M26" s="33"/>
    </row>
    <row r="27" ht="15" customHeight="1" spans="1:13">
      <c r="A27" s="27"/>
      <c r="B27" s="28"/>
      <c r="C27" s="28"/>
      <c r="D27" s="199"/>
      <c r="E27" s="29"/>
      <c r="F27" s="281"/>
      <c r="G27" s="30"/>
      <c r="H27" s="34"/>
      <c r="I27" s="31"/>
      <c r="J27" s="31"/>
      <c r="K27" s="31" t="str">
        <f t="shared" si="0"/>
        <v/>
      </c>
      <c r="L27" s="31" t="str">
        <f t="shared" si="1"/>
        <v/>
      </c>
      <c r="M27" s="33"/>
    </row>
    <row r="28" ht="15" customHeight="1" spans="1:13">
      <c r="A28" s="27"/>
      <c r="B28" s="28"/>
      <c r="C28" s="28"/>
      <c r="D28" s="199"/>
      <c r="E28" s="29"/>
      <c r="F28" s="281"/>
      <c r="G28" s="30"/>
      <c r="H28" s="34"/>
      <c r="I28" s="31"/>
      <c r="J28" s="31"/>
      <c r="K28" s="31" t="str">
        <f t="shared" si="0"/>
        <v/>
      </c>
      <c r="L28" s="31" t="str">
        <f t="shared" si="1"/>
        <v/>
      </c>
      <c r="M28" s="33"/>
    </row>
    <row r="29" ht="15" customHeight="1" spans="1:13">
      <c r="A29" s="27"/>
      <c r="B29" s="28"/>
      <c r="C29" s="28"/>
      <c r="D29" s="199"/>
      <c r="E29" s="29"/>
      <c r="F29" s="281"/>
      <c r="G29" s="30"/>
      <c r="H29" s="34"/>
      <c r="I29" s="31"/>
      <c r="J29" s="31"/>
      <c r="K29" s="31" t="str">
        <f t="shared" si="0"/>
        <v/>
      </c>
      <c r="L29" s="31" t="str">
        <f t="shared" si="1"/>
        <v/>
      </c>
      <c r="M29" s="33"/>
    </row>
    <row r="30" ht="15" customHeight="1" spans="1:13">
      <c r="A30" s="27"/>
      <c r="B30" s="28"/>
      <c r="C30" s="28"/>
      <c r="D30" s="199"/>
      <c r="E30" s="29"/>
      <c r="F30" s="281"/>
      <c r="G30" s="30"/>
      <c r="H30" s="34"/>
      <c r="I30" s="31"/>
      <c r="J30" s="31"/>
      <c r="K30" s="31" t="str">
        <f t="shared" si="0"/>
        <v/>
      </c>
      <c r="L30" s="31" t="str">
        <f t="shared" si="1"/>
        <v/>
      </c>
      <c r="M30" s="33"/>
    </row>
    <row r="31" s="14" customFormat="1" ht="15" customHeight="1" spans="1:13">
      <c r="A31" s="35" t="s">
        <v>449</v>
      </c>
      <c r="B31" s="36"/>
      <c r="C31" s="98"/>
      <c r="D31" s="200"/>
      <c r="E31" s="41"/>
      <c r="F31" s="282"/>
      <c r="G31" s="38">
        <f>SUM(G7:G30)</f>
        <v>0</v>
      </c>
      <c r="H31" s="39">
        <f>SUM(H7:H30)</f>
        <v>0</v>
      </c>
      <c r="I31" s="40"/>
      <c r="J31" s="40">
        <f>SUM(J7:J30)</f>
        <v>0</v>
      </c>
      <c r="K31" s="40" t="str">
        <f t="shared" si="0"/>
        <v/>
      </c>
      <c r="L31" s="40" t="str">
        <f t="shared" si="1"/>
        <v/>
      </c>
      <c r="M31" s="41"/>
    </row>
  </sheetData>
  <mergeCells count="3">
    <mergeCell ref="A2:M2"/>
    <mergeCell ref="A3:M3"/>
    <mergeCell ref="A31:B31"/>
  </mergeCells>
  <hyperlinks>
    <hyperlink ref="B1" location="交易性金融资产汇总!B9" display="返回"/>
    <hyperlink ref="A1" location="索引目录!E11" display="返回索引页"/>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K31"/>
  <sheetViews>
    <sheetView zoomScale="90" zoomScaleNormal="90" workbookViewId="0">
      <selection activeCell="O29" sqref="O29"/>
    </sheetView>
  </sheetViews>
  <sheetFormatPr defaultColWidth="9" defaultRowHeight="15.75" customHeight="1"/>
  <cols>
    <col min="1" max="1" width="7.58333333333333" style="15" customWidth="1"/>
    <col min="2" max="2" width="20" style="15" customWidth="1"/>
    <col min="3" max="3" width="11.5833333333333" style="15" customWidth="1"/>
    <col min="4" max="4" width="11.25" style="15" customWidth="1"/>
    <col min="5" max="5" width="8.25" style="15" customWidth="1"/>
    <col min="6" max="6" width="13.25" style="15" hidden="1" customWidth="1" outlineLevel="1"/>
    <col min="7" max="7" width="16.25" style="15" customWidth="1" collapsed="1"/>
    <col min="8" max="8" width="16.5833333333333" style="15" customWidth="1"/>
    <col min="9" max="9" width="10" style="15" customWidth="1"/>
    <col min="10" max="10" width="9.58333333333333" style="15" customWidth="1"/>
    <col min="11" max="11" width="13.3333333333333" style="15" customWidth="1"/>
    <col min="12" max="16382" width="9" style="15"/>
  </cols>
  <sheetData>
    <row r="1" s="85" customFormat="1" ht="10.5" spans="1:11">
      <c r="A1" s="86" t="s">
        <v>361</v>
      </c>
      <c r="B1" s="86" t="s">
        <v>362</v>
      </c>
      <c r="C1" s="87"/>
      <c r="D1" s="87"/>
      <c r="E1" s="87"/>
      <c r="F1" s="87"/>
      <c r="G1" s="87"/>
      <c r="H1" s="87"/>
      <c r="I1" s="87"/>
      <c r="J1" s="87"/>
    </row>
    <row r="2" s="12" customFormat="1" ht="30" customHeight="1" spans="1:11">
      <c r="A2" s="19" t="s">
        <v>462</v>
      </c>
      <c r="B2" s="19"/>
      <c r="C2" s="19"/>
      <c r="D2" s="19"/>
      <c r="E2" s="19"/>
      <c r="F2" s="19"/>
      <c r="G2" s="19"/>
      <c r="H2" s="19"/>
      <c r="I2" s="19"/>
      <c r="J2" s="19"/>
      <c r="K2" s="19"/>
    </row>
    <row r="3" s="15" customFormat="1" ht="15" customHeight="1" spans="1:11">
      <c r="A3" s="20" t="e">
        <f>CONCATENATE(#REF!,#REF!,#REF!,#REF!,#REF!,#REF!,#REF!)</f>
        <v>#REF!</v>
      </c>
      <c r="B3" s="20"/>
      <c r="C3" s="20"/>
      <c r="D3" s="20"/>
      <c r="E3" s="20"/>
      <c r="F3" s="20"/>
      <c r="G3" s="20"/>
      <c r="H3" s="20"/>
      <c r="I3" s="20"/>
      <c r="J3" s="20"/>
      <c r="K3" s="20"/>
    </row>
    <row r="4" s="15" customFormat="1" ht="15" customHeight="1" spans="1:11">
      <c r="A4" s="20"/>
      <c r="B4" s="20"/>
      <c r="C4" s="20"/>
      <c r="D4" s="20"/>
      <c r="E4" s="20"/>
      <c r="F4" s="20"/>
      <c r="G4" s="20"/>
      <c r="H4" s="21"/>
      <c r="I4" s="21"/>
      <c r="J4" s="21"/>
      <c r="K4" s="22" t="s">
        <v>463</v>
      </c>
    </row>
    <row r="5" s="15" customFormat="1" ht="15" customHeight="1" spans="1:11">
      <c r="A5" s="23" t="e">
        <f>#REF!&amp;#REF!</f>
        <v>#REF!</v>
      </c>
      <c r="K5" s="22" t="s">
        <v>282</v>
      </c>
    </row>
    <row r="6" s="13" customFormat="1" ht="25.15" customHeight="1" spans="1:11">
      <c r="A6" s="24" t="s">
        <v>283</v>
      </c>
      <c r="B6" s="24" t="s">
        <v>464</v>
      </c>
      <c r="C6" s="24" t="s">
        <v>465</v>
      </c>
      <c r="D6" s="24" t="s">
        <v>466</v>
      </c>
      <c r="E6" s="24" t="s">
        <v>467</v>
      </c>
      <c r="F6" s="25" t="s">
        <v>243</v>
      </c>
      <c r="G6" s="36" t="s">
        <v>244</v>
      </c>
      <c r="H6" s="24" t="s">
        <v>245</v>
      </c>
      <c r="I6" s="24" t="s">
        <v>246</v>
      </c>
      <c r="J6" s="24" t="s">
        <v>285</v>
      </c>
      <c r="K6" s="24" t="s">
        <v>419</v>
      </c>
    </row>
    <row r="7" s="15" customFormat="1" ht="15" customHeight="1" spans="1:11">
      <c r="A7" s="27"/>
      <c r="B7" s="28"/>
      <c r="C7" s="29"/>
      <c r="D7" s="199"/>
      <c r="E7" s="34"/>
      <c r="F7" s="30"/>
      <c r="G7" s="34"/>
      <c r="H7" s="31"/>
      <c r="I7" s="68" t="str">
        <f>IF(OR(AND(G7=0,H7=0),H7=0),"",H7-G7)</f>
        <v/>
      </c>
      <c r="J7" s="68" t="str">
        <f>IF(ISERROR(I7/G7),"",I7/ABS(G7)*100)</f>
        <v/>
      </c>
      <c r="K7" s="33"/>
    </row>
    <row r="8" s="15" customFormat="1" ht="15" customHeight="1" spans="1:11">
      <c r="A8" s="27"/>
      <c r="B8" s="28"/>
      <c r="C8" s="29"/>
      <c r="D8" s="199"/>
      <c r="E8" s="34"/>
      <c r="F8" s="30"/>
      <c r="G8" s="34"/>
      <c r="H8" s="31"/>
      <c r="I8" s="31" t="str">
        <f t="shared" ref="I8:I31" si="0">IF(OR(AND(G8=0,H8=0),H8=0),"",H8-G8)</f>
        <v/>
      </c>
      <c r="J8" s="31" t="str">
        <f t="shared" ref="J8:J31" si="1">IF(ISERROR(I8/G8),"",I8/ABS(G8)*100)</f>
        <v/>
      </c>
      <c r="K8" s="33"/>
    </row>
    <row r="9" s="15" customFormat="1" ht="15" customHeight="1" spans="1:11">
      <c r="A9" s="27"/>
      <c r="B9" s="28"/>
      <c r="C9" s="29"/>
      <c r="D9" s="199"/>
      <c r="E9" s="34"/>
      <c r="F9" s="30"/>
      <c r="G9" s="34"/>
      <c r="H9" s="31"/>
      <c r="I9" s="31" t="str">
        <f t="shared" si="0"/>
        <v/>
      </c>
      <c r="J9" s="31" t="str">
        <f t="shared" si="1"/>
        <v/>
      </c>
      <c r="K9" s="33"/>
    </row>
    <row r="10" s="15" customFormat="1" ht="15" customHeight="1" spans="1:11">
      <c r="A10" s="27"/>
      <c r="B10" s="28"/>
      <c r="C10" s="29"/>
      <c r="D10" s="199"/>
      <c r="E10" s="34"/>
      <c r="F10" s="30"/>
      <c r="G10" s="34"/>
      <c r="H10" s="31"/>
      <c r="I10" s="31" t="str">
        <f t="shared" si="0"/>
        <v/>
      </c>
      <c r="J10" s="31" t="str">
        <f t="shared" si="1"/>
        <v/>
      </c>
      <c r="K10" s="33"/>
    </row>
    <row r="11" s="15" customFormat="1" ht="15" customHeight="1" spans="1:11">
      <c r="A11" s="27"/>
      <c r="B11" s="28"/>
      <c r="C11" s="29"/>
      <c r="D11" s="199"/>
      <c r="E11" s="34"/>
      <c r="F11" s="30" t="s">
        <v>461</v>
      </c>
      <c r="G11" s="34"/>
      <c r="H11" s="31"/>
      <c r="I11" s="31" t="str">
        <f t="shared" si="0"/>
        <v/>
      </c>
      <c r="J11" s="31" t="str">
        <f t="shared" si="1"/>
        <v/>
      </c>
      <c r="K11" s="33"/>
    </row>
    <row r="12" s="15" customFormat="1" ht="15" customHeight="1" spans="1:11">
      <c r="A12" s="27"/>
      <c r="B12" s="28"/>
      <c r="C12" s="29"/>
      <c r="D12" s="199"/>
      <c r="E12" s="34"/>
      <c r="F12" s="30"/>
      <c r="G12" s="34"/>
      <c r="H12" s="31"/>
      <c r="I12" s="31" t="str">
        <f t="shared" si="0"/>
        <v/>
      </c>
      <c r="J12" s="31" t="str">
        <f t="shared" si="1"/>
        <v/>
      </c>
      <c r="K12" s="33"/>
    </row>
    <row r="13" s="15" customFormat="1" ht="15" customHeight="1" spans="1:11">
      <c r="A13" s="27"/>
      <c r="B13" s="28"/>
      <c r="C13" s="29"/>
      <c r="D13" s="199"/>
      <c r="E13" s="34"/>
      <c r="F13" s="30"/>
      <c r="G13" s="34"/>
      <c r="H13" s="31"/>
      <c r="I13" s="31" t="str">
        <f t="shared" si="0"/>
        <v/>
      </c>
      <c r="J13" s="31" t="str">
        <f t="shared" si="1"/>
        <v/>
      </c>
      <c r="K13" s="33"/>
    </row>
    <row r="14" s="15" customFormat="1" ht="15" customHeight="1" spans="1:11">
      <c r="A14" s="27"/>
      <c r="B14" s="28"/>
      <c r="C14" s="29"/>
      <c r="D14" s="199"/>
      <c r="E14" s="34"/>
      <c r="F14" s="30"/>
      <c r="G14" s="34"/>
      <c r="H14" s="31"/>
      <c r="I14" s="31" t="str">
        <f t="shared" si="0"/>
        <v/>
      </c>
      <c r="J14" s="31" t="str">
        <f t="shared" si="1"/>
        <v/>
      </c>
      <c r="K14" s="33"/>
    </row>
    <row r="15" s="15" customFormat="1" ht="15" customHeight="1" spans="1:11">
      <c r="A15" s="27"/>
      <c r="B15" s="28"/>
      <c r="C15" s="29"/>
      <c r="D15" s="199"/>
      <c r="E15" s="34"/>
      <c r="F15" s="30"/>
      <c r="G15" s="34"/>
      <c r="H15" s="31"/>
      <c r="I15" s="31" t="str">
        <f t="shared" si="0"/>
        <v/>
      </c>
      <c r="J15" s="31" t="str">
        <f t="shared" si="1"/>
        <v/>
      </c>
      <c r="K15" s="33"/>
    </row>
    <row r="16" s="15" customFormat="1" ht="15" customHeight="1" spans="1:11">
      <c r="A16" s="27"/>
      <c r="B16" s="28"/>
      <c r="C16" s="29"/>
      <c r="D16" s="199"/>
      <c r="E16" s="34"/>
      <c r="F16" s="30"/>
      <c r="G16" s="34"/>
      <c r="H16" s="31"/>
      <c r="I16" s="31" t="str">
        <f t="shared" si="0"/>
        <v/>
      </c>
      <c r="J16" s="31" t="str">
        <f t="shared" si="1"/>
        <v/>
      </c>
      <c r="K16" s="33"/>
    </row>
    <row r="17" s="15" customFormat="1" ht="15" customHeight="1" spans="1:11">
      <c r="A17" s="27"/>
      <c r="B17" s="28"/>
      <c r="C17" s="29"/>
      <c r="D17" s="199"/>
      <c r="E17" s="34"/>
      <c r="F17" s="30"/>
      <c r="G17" s="34"/>
      <c r="H17" s="31"/>
      <c r="I17" s="31" t="str">
        <f t="shared" si="0"/>
        <v/>
      </c>
      <c r="J17" s="31" t="str">
        <f t="shared" si="1"/>
        <v/>
      </c>
      <c r="K17" s="33"/>
    </row>
    <row r="18" s="15" customFormat="1" ht="15" customHeight="1" spans="1:11">
      <c r="A18" s="27"/>
      <c r="B18" s="28"/>
      <c r="C18" s="29"/>
      <c r="D18" s="199"/>
      <c r="E18" s="34"/>
      <c r="F18" s="30"/>
      <c r="G18" s="34"/>
      <c r="H18" s="31"/>
      <c r="I18" s="31" t="str">
        <f t="shared" si="0"/>
        <v/>
      </c>
      <c r="J18" s="31" t="str">
        <f t="shared" si="1"/>
        <v/>
      </c>
      <c r="K18" s="33"/>
    </row>
    <row r="19" s="15" customFormat="1" ht="15" customHeight="1" spans="1:11">
      <c r="A19" s="27"/>
      <c r="B19" s="28"/>
      <c r="C19" s="29"/>
      <c r="D19" s="199"/>
      <c r="E19" s="34"/>
      <c r="F19" s="30"/>
      <c r="G19" s="34"/>
      <c r="H19" s="31"/>
      <c r="I19" s="31" t="str">
        <f t="shared" si="0"/>
        <v/>
      </c>
      <c r="J19" s="31" t="str">
        <f t="shared" si="1"/>
        <v/>
      </c>
      <c r="K19" s="33"/>
    </row>
    <row r="20" s="15" customFormat="1" ht="15" customHeight="1" spans="1:11">
      <c r="A20" s="27"/>
      <c r="B20" s="28"/>
      <c r="C20" s="29"/>
      <c r="D20" s="199"/>
      <c r="E20" s="34"/>
      <c r="F20" s="30"/>
      <c r="G20" s="34"/>
      <c r="H20" s="31"/>
      <c r="I20" s="31" t="str">
        <f t="shared" si="0"/>
        <v/>
      </c>
      <c r="J20" s="31" t="str">
        <f t="shared" si="1"/>
        <v/>
      </c>
      <c r="K20" s="33"/>
    </row>
    <row r="21" s="15" customFormat="1" ht="15" customHeight="1" spans="1:11">
      <c r="A21" s="27"/>
      <c r="B21" s="28"/>
      <c r="C21" s="29"/>
      <c r="D21" s="199"/>
      <c r="E21" s="34"/>
      <c r="F21" s="30"/>
      <c r="G21" s="34"/>
      <c r="H21" s="31"/>
      <c r="I21" s="31" t="str">
        <f t="shared" si="0"/>
        <v/>
      </c>
      <c r="J21" s="31" t="str">
        <f t="shared" si="1"/>
        <v/>
      </c>
      <c r="K21" s="33"/>
    </row>
    <row r="22" s="15" customFormat="1" ht="15" customHeight="1" spans="1:11">
      <c r="A22" s="27"/>
      <c r="B22" s="28"/>
      <c r="C22" s="29"/>
      <c r="D22" s="199"/>
      <c r="E22" s="34"/>
      <c r="F22" s="30"/>
      <c r="G22" s="34"/>
      <c r="H22" s="31"/>
      <c r="I22" s="31" t="str">
        <f t="shared" si="0"/>
        <v/>
      </c>
      <c r="J22" s="31" t="str">
        <f t="shared" si="1"/>
        <v/>
      </c>
      <c r="K22" s="33"/>
    </row>
    <row r="23" s="15" customFormat="1" ht="15" customHeight="1" spans="1:11">
      <c r="A23" s="27"/>
      <c r="B23" s="28"/>
      <c r="C23" s="29"/>
      <c r="D23" s="199"/>
      <c r="E23" s="34"/>
      <c r="F23" s="30"/>
      <c r="G23" s="34"/>
      <c r="H23" s="31"/>
      <c r="I23" s="31" t="str">
        <f t="shared" si="0"/>
        <v/>
      </c>
      <c r="J23" s="31" t="str">
        <f t="shared" si="1"/>
        <v/>
      </c>
      <c r="K23" s="33"/>
    </row>
    <row r="24" s="15" customFormat="1" ht="15" customHeight="1" spans="1:11">
      <c r="A24" s="27"/>
      <c r="B24" s="28"/>
      <c r="C24" s="29"/>
      <c r="D24" s="199"/>
      <c r="E24" s="34"/>
      <c r="F24" s="30"/>
      <c r="G24" s="34"/>
      <c r="H24" s="31"/>
      <c r="I24" s="31" t="str">
        <f t="shared" si="0"/>
        <v/>
      </c>
      <c r="J24" s="31" t="str">
        <f t="shared" si="1"/>
        <v/>
      </c>
      <c r="K24" s="33"/>
    </row>
    <row r="25" s="15" customFormat="1" ht="15" customHeight="1" spans="1:11">
      <c r="A25" s="27"/>
      <c r="B25" s="28"/>
      <c r="C25" s="29"/>
      <c r="D25" s="199"/>
      <c r="E25" s="34"/>
      <c r="F25" s="30"/>
      <c r="G25" s="34"/>
      <c r="H25" s="31"/>
      <c r="I25" s="31" t="str">
        <f t="shared" si="0"/>
        <v/>
      </c>
      <c r="J25" s="31" t="str">
        <f t="shared" si="1"/>
        <v/>
      </c>
      <c r="K25" s="33"/>
    </row>
    <row r="26" s="15" customFormat="1" ht="15" customHeight="1" spans="1:11">
      <c r="A26" s="27"/>
      <c r="B26" s="28"/>
      <c r="C26" s="29"/>
      <c r="D26" s="199"/>
      <c r="E26" s="34"/>
      <c r="F26" s="30"/>
      <c r="G26" s="34"/>
      <c r="H26" s="31"/>
      <c r="I26" s="31" t="str">
        <f t="shared" si="0"/>
        <v/>
      </c>
      <c r="J26" s="31" t="str">
        <f t="shared" si="1"/>
        <v/>
      </c>
      <c r="K26" s="33"/>
    </row>
    <row r="27" s="15" customFormat="1" ht="15" customHeight="1" spans="1:11">
      <c r="A27" s="27"/>
      <c r="B27" s="28"/>
      <c r="C27" s="29"/>
      <c r="D27" s="199"/>
      <c r="E27" s="34"/>
      <c r="F27" s="30"/>
      <c r="G27" s="34"/>
      <c r="H27" s="31"/>
      <c r="I27" s="31" t="str">
        <f t="shared" si="0"/>
        <v/>
      </c>
      <c r="J27" s="31" t="str">
        <f t="shared" si="1"/>
        <v/>
      </c>
      <c r="K27" s="33"/>
    </row>
    <row r="28" s="15" customFormat="1" ht="15" customHeight="1" spans="1:11">
      <c r="A28" s="27"/>
      <c r="B28" s="28"/>
      <c r="C28" s="29"/>
      <c r="D28" s="199"/>
      <c r="E28" s="34"/>
      <c r="F28" s="30"/>
      <c r="G28" s="34"/>
      <c r="H28" s="31"/>
      <c r="I28" s="31" t="str">
        <f t="shared" si="0"/>
        <v/>
      </c>
      <c r="J28" s="31" t="str">
        <f t="shared" si="1"/>
        <v/>
      </c>
      <c r="K28" s="33"/>
    </row>
    <row r="29" s="15" customFormat="1" ht="15" customHeight="1" spans="1:11">
      <c r="A29" s="27"/>
      <c r="B29" s="28"/>
      <c r="C29" s="29"/>
      <c r="D29" s="199"/>
      <c r="E29" s="34"/>
      <c r="F29" s="30"/>
      <c r="G29" s="34"/>
      <c r="H29" s="31"/>
      <c r="I29" s="31" t="str">
        <f t="shared" si="0"/>
        <v/>
      </c>
      <c r="J29" s="31" t="str">
        <f t="shared" si="1"/>
        <v/>
      </c>
      <c r="K29" s="33"/>
    </row>
    <row r="30" s="15" customFormat="1" ht="15" customHeight="1" spans="1:11">
      <c r="A30" s="27"/>
      <c r="B30" s="28"/>
      <c r="C30" s="29"/>
      <c r="D30" s="199"/>
      <c r="E30" s="34"/>
      <c r="F30" s="30"/>
      <c r="G30" s="34"/>
      <c r="H30" s="31"/>
      <c r="I30" s="31" t="str">
        <f t="shared" si="0"/>
        <v/>
      </c>
      <c r="J30" s="31" t="str">
        <f t="shared" si="1"/>
        <v/>
      </c>
      <c r="K30" s="33"/>
    </row>
    <row r="31" s="14" customFormat="1" ht="15" customHeight="1" spans="1:11">
      <c r="A31" s="35" t="s">
        <v>449</v>
      </c>
      <c r="B31" s="36"/>
      <c r="C31" s="41"/>
      <c r="D31" s="200"/>
      <c r="E31" s="34"/>
      <c r="F31" s="38">
        <f>SUM(F7:F30)</f>
        <v>0</v>
      </c>
      <c r="G31" s="39">
        <f>SUM(G7:G30)</f>
        <v>0</v>
      </c>
      <c r="H31" s="40">
        <f>SUM(H7:H30)</f>
        <v>0</v>
      </c>
      <c r="I31" s="40" t="str">
        <f t="shared" si="0"/>
        <v/>
      </c>
      <c r="J31" s="40" t="str">
        <f t="shared" si="1"/>
        <v/>
      </c>
      <c r="K31" s="41"/>
    </row>
  </sheetData>
  <mergeCells count="3">
    <mergeCell ref="A2:K2"/>
    <mergeCell ref="A3:K3"/>
    <mergeCell ref="A31:B31"/>
  </mergeCells>
  <hyperlinks>
    <hyperlink ref="B1" location="交易性金融资产汇总!B9" display="返回"/>
    <hyperlink ref="A1" location="索引目录!E11" display="返回索引页"/>
  </hyperlinks>
  <printOptions horizontalCentered="1"/>
  <pageMargins left="0.275590551181102" right="0.15748031496063" top="0.984251968503937" bottom="0.78740157480315" header="0.984251968503937" footer="0.393700787401575"/>
  <pageSetup paperSize="9" orientation="landscape"/>
  <headerFooter alignWithMargins="0">
    <oddFooter>&amp;L&amp;"宋体,常规"&amp;9被评估单位填表人：
填表日期：&amp;"Times New Roman,常规"      &amp;"宋体,常规"年&amp;"Times New Roman,常规"   &amp;"宋体,常规"月&amp;"Times New Roman,常规"   &amp;"宋体,常规"日&amp;C&amp;"宋体,常规"&amp;9评估人员：&amp;R&amp;"宋体,常规"&amp;9共&amp;"Times New Roman,常规"&amp;N&amp;"宋体,常规"页，第&amp;"Times New Roman,常规"&amp;P&amp;"宋体,常规"页</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K31"/>
  <sheetViews>
    <sheetView zoomScale="90" zoomScaleNormal="90" workbookViewId="0">
      <pane ySplit="6" topLeftCell="A19" activePane="bottomLeft" state="frozen"/>
      <selection/>
      <selection pane="bottomLeft" activeCell="O29" sqref="O29"/>
    </sheetView>
  </sheetViews>
  <sheetFormatPr defaultColWidth="9" defaultRowHeight="15.75" customHeight="1"/>
  <cols>
    <col min="1" max="1" width="7.58333333333333" style="15" customWidth="1"/>
    <col min="2" max="2" width="23.25" style="15" customWidth="1"/>
    <col min="3" max="3" width="11.5833333333333" style="15" customWidth="1"/>
    <col min="4" max="4" width="12.3333333333333" style="15" customWidth="1"/>
    <col min="5" max="5" width="8.25" style="15" customWidth="1"/>
    <col min="6" max="6" width="13.25" style="15" hidden="1" customWidth="1" outlineLevel="1"/>
    <col min="7" max="7" width="16.3333333333333" style="15" customWidth="1" collapsed="1"/>
    <col min="8" max="8" width="16.25" style="15" customWidth="1"/>
    <col min="9" max="9" width="10" style="15" customWidth="1"/>
    <col min="10" max="10" width="9.58333333333333" style="15" customWidth="1"/>
    <col min="11" max="11" width="10.75" style="15" customWidth="1"/>
    <col min="12" max="16382" width="9" style="15"/>
  </cols>
  <sheetData>
    <row r="1" s="85" customFormat="1" ht="10.5" spans="1:11">
      <c r="A1" s="86" t="s">
        <v>361</v>
      </c>
      <c r="B1" s="86" t="s">
        <v>362</v>
      </c>
      <c r="C1" s="87"/>
      <c r="D1" s="87"/>
      <c r="E1" s="87"/>
      <c r="F1" s="87"/>
      <c r="G1" s="87"/>
      <c r="H1" s="87"/>
      <c r="I1" s="87"/>
      <c r="J1" s="87"/>
    </row>
    <row r="2" s="12" customFormat="1" ht="30" customHeight="1" spans="1:11">
      <c r="A2" s="19" t="s">
        <v>468</v>
      </c>
      <c r="B2" s="19"/>
      <c r="C2" s="19"/>
      <c r="D2" s="19"/>
      <c r="E2" s="19"/>
      <c r="F2" s="19"/>
      <c r="G2" s="19"/>
      <c r="H2" s="19"/>
      <c r="I2" s="19"/>
      <c r="J2" s="19"/>
      <c r="K2" s="19"/>
    </row>
    <row r="3" s="15" customFormat="1" ht="15" customHeight="1" spans="1:11">
      <c r="A3" s="20" t="e">
        <f>CONCATENATE(#REF!,#REF!,#REF!,#REF!,#REF!,#REF!,#REF!)</f>
        <v>#REF!</v>
      </c>
      <c r="B3" s="20"/>
      <c r="C3" s="20"/>
      <c r="D3" s="20"/>
      <c r="E3" s="20"/>
      <c r="F3" s="20"/>
      <c r="G3" s="20"/>
      <c r="H3" s="20"/>
      <c r="I3" s="20"/>
      <c r="J3" s="20"/>
      <c r="K3" s="20"/>
    </row>
    <row r="4" s="15" customFormat="1" ht="15" customHeight="1" spans="1:11">
      <c r="A4" s="20"/>
      <c r="B4" s="20"/>
      <c r="C4" s="20"/>
      <c r="D4" s="20"/>
      <c r="E4" s="20"/>
      <c r="F4" s="20"/>
      <c r="G4" s="20"/>
      <c r="H4" s="21"/>
      <c r="I4" s="21"/>
      <c r="J4" s="21"/>
      <c r="K4" s="22" t="s">
        <v>469</v>
      </c>
    </row>
    <row r="5" s="15" customFormat="1" ht="15" customHeight="1" spans="1:11">
      <c r="A5" s="23" t="e">
        <f>#REF!&amp;#REF!</f>
        <v>#REF!</v>
      </c>
      <c r="K5" s="22" t="s">
        <v>282</v>
      </c>
    </row>
    <row r="6" s="13" customFormat="1" ht="25.15" customHeight="1" spans="1:11">
      <c r="A6" s="24" t="s">
        <v>283</v>
      </c>
      <c r="B6" s="24" t="s">
        <v>464</v>
      </c>
      <c r="C6" s="24" t="s">
        <v>465</v>
      </c>
      <c r="D6" s="24" t="s">
        <v>466</v>
      </c>
      <c r="E6" s="24" t="s">
        <v>467</v>
      </c>
      <c r="F6" s="25" t="s">
        <v>243</v>
      </c>
      <c r="G6" s="36" t="s">
        <v>244</v>
      </c>
      <c r="H6" s="24" t="s">
        <v>245</v>
      </c>
      <c r="I6" s="24" t="s">
        <v>246</v>
      </c>
      <c r="J6" s="24" t="s">
        <v>285</v>
      </c>
      <c r="K6" s="24" t="s">
        <v>419</v>
      </c>
    </row>
    <row r="7" s="15" customFormat="1" ht="15" customHeight="1" spans="1:11">
      <c r="A7" s="27"/>
      <c r="B7" s="28"/>
      <c r="C7" s="29"/>
      <c r="D7" s="199"/>
      <c r="E7" s="34"/>
      <c r="F7" s="30"/>
      <c r="G7" s="34"/>
      <c r="H7" s="31"/>
      <c r="I7" s="68" t="str">
        <f>IF(OR(AND(G7=0,H7=0),H7=0),"",H7-G7)</f>
        <v/>
      </c>
      <c r="J7" s="68" t="str">
        <f>IF(ISERROR(I7/G7),"",I7/ABS(G7)*100)</f>
        <v/>
      </c>
      <c r="K7" s="33"/>
    </row>
    <row r="8" s="15" customFormat="1" ht="15" customHeight="1" spans="1:11">
      <c r="A8" s="27"/>
      <c r="B8" s="28"/>
      <c r="C8" s="29"/>
      <c r="D8" s="199"/>
      <c r="E8" s="34"/>
      <c r="F8" s="30"/>
      <c r="G8" s="34"/>
      <c r="H8" s="31"/>
      <c r="I8" s="31" t="str">
        <f t="shared" ref="I8:I31" si="0">IF(OR(AND(G8=0,H8=0),H8=0),"",H8-G8)</f>
        <v/>
      </c>
      <c r="J8" s="31" t="str">
        <f t="shared" ref="J8:J31" si="1">IF(ISERROR(I8/G8),"",I8/ABS(G8)*100)</f>
        <v/>
      </c>
      <c r="K8" s="33"/>
    </row>
    <row r="9" s="15" customFormat="1" ht="15" customHeight="1" spans="1:11">
      <c r="A9" s="27"/>
      <c r="B9" s="28"/>
      <c r="C9" s="29"/>
      <c r="D9" s="199"/>
      <c r="E9" s="34"/>
      <c r="F9" s="30"/>
      <c r="G9" s="34"/>
      <c r="H9" s="31"/>
      <c r="I9" s="31" t="str">
        <f t="shared" si="0"/>
        <v/>
      </c>
      <c r="J9" s="31" t="str">
        <f t="shared" si="1"/>
        <v/>
      </c>
      <c r="K9" s="33"/>
    </row>
    <row r="10" s="15" customFormat="1" ht="15" customHeight="1" spans="1:11">
      <c r="A10" s="27"/>
      <c r="B10" s="28"/>
      <c r="C10" s="29"/>
      <c r="D10" s="199"/>
      <c r="E10" s="34"/>
      <c r="F10" s="30"/>
      <c r="G10" s="34"/>
      <c r="H10" s="31"/>
      <c r="I10" s="31" t="str">
        <f t="shared" si="0"/>
        <v/>
      </c>
      <c r="J10" s="31" t="str">
        <f t="shared" si="1"/>
        <v/>
      </c>
      <c r="K10" s="33"/>
    </row>
    <row r="11" s="15" customFormat="1" ht="15" customHeight="1" spans="1:11">
      <c r="A11" s="27"/>
      <c r="B11" s="28"/>
      <c r="C11" s="29"/>
      <c r="D11" s="199"/>
      <c r="E11" s="34"/>
      <c r="F11" s="30" t="s">
        <v>461</v>
      </c>
      <c r="G11" s="34"/>
      <c r="H11" s="31"/>
      <c r="I11" s="31" t="str">
        <f t="shared" si="0"/>
        <v/>
      </c>
      <c r="J11" s="31" t="str">
        <f t="shared" si="1"/>
        <v/>
      </c>
      <c r="K11" s="33"/>
    </row>
    <row r="12" s="15" customFormat="1" ht="15" customHeight="1" spans="1:11">
      <c r="A12" s="27"/>
      <c r="B12" s="28"/>
      <c r="C12" s="29"/>
      <c r="D12" s="199"/>
      <c r="E12" s="34"/>
      <c r="F12" s="30"/>
      <c r="G12" s="34"/>
      <c r="H12" s="31"/>
      <c r="I12" s="31" t="str">
        <f t="shared" si="0"/>
        <v/>
      </c>
      <c r="J12" s="31" t="str">
        <f t="shared" si="1"/>
        <v/>
      </c>
      <c r="K12" s="33"/>
    </row>
    <row r="13" s="15" customFormat="1" ht="15" customHeight="1" spans="1:11">
      <c r="A13" s="27"/>
      <c r="B13" s="28"/>
      <c r="C13" s="29"/>
      <c r="D13" s="199"/>
      <c r="E13" s="34"/>
      <c r="F13" s="30"/>
      <c r="G13" s="34"/>
      <c r="H13" s="31"/>
      <c r="I13" s="31" t="str">
        <f t="shared" si="0"/>
        <v/>
      </c>
      <c r="J13" s="31" t="str">
        <f t="shared" si="1"/>
        <v/>
      </c>
      <c r="K13" s="33"/>
    </row>
    <row r="14" s="15" customFormat="1" ht="15" customHeight="1" spans="1:11">
      <c r="A14" s="27"/>
      <c r="B14" s="28"/>
      <c r="C14" s="29"/>
      <c r="D14" s="199"/>
      <c r="E14" s="34"/>
      <c r="F14" s="30"/>
      <c r="G14" s="34"/>
      <c r="H14" s="31"/>
      <c r="I14" s="31" t="str">
        <f t="shared" si="0"/>
        <v/>
      </c>
      <c r="J14" s="31" t="str">
        <f t="shared" si="1"/>
        <v/>
      </c>
      <c r="K14" s="33"/>
    </row>
    <row r="15" s="15" customFormat="1" ht="15" customHeight="1" spans="1:11">
      <c r="A15" s="27"/>
      <c r="B15" s="28"/>
      <c r="C15" s="29"/>
      <c r="D15" s="199"/>
      <c r="E15" s="34"/>
      <c r="F15" s="30"/>
      <c r="G15" s="34"/>
      <c r="H15" s="31"/>
      <c r="I15" s="31" t="str">
        <f t="shared" si="0"/>
        <v/>
      </c>
      <c r="J15" s="31" t="str">
        <f t="shared" si="1"/>
        <v/>
      </c>
      <c r="K15" s="33"/>
    </row>
    <row r="16" s="15" customFormat="1" ht="15" customHeight="1" spans="1:11">
      <c r="A16" s="27"/>
      <c r="B16" s="28"/>
      <c r="C16" s="29"/>
      <c r="D16" s="199"/>
      <c r="E16" s="34"/>
      <c r="F16" s="30"/>
      <c r="G16" s="34"/>
      <c r="H16" s="31"/>
      <c r="I16" s="31" t="str">
        <f t="shared" si="0"/>
        <v/>
      </c>
      <c r="J16" s="31" t="str">
        <f t="shared" si="1"/>
        <v/>
      </c>
      <c r="K16" s="33"/>
    </row>
    <row r="17" s="15" customFormat="1" ht="15" customHeight="1" spans="1:11">
      <c r="A17" s="27"/>
      <c r="B17" s="28"/>
      <c r="C17" s="29"/>
      <c r="D17" s="199"/>
      <c r="E17" s="34"/>
      <c r="F17" s="30"/>
      <c r="G17" s="34"/>
      <c r="H17" s="31"/>
      <c r="I17" s="31" t="str">
        <f t="shared" si="0"/>
        <v/>
      </c>
      <c r="J17" s="31" t="str">
        <f t="shared" si="1"/>
        <v/>
      </c>
      <c r="K17" s="33"/>
    </row>
    <row r="18" s="15" customFormat="1" ht="15" customHeight="1" spans="1:11">
      <c r="A18" s="27"/>
      <c r="B18" s="28"/>
      <c r="C18" s="29"/>
      <c r="D18" s="199"/>
      <c r="E18" s="34"/>
      <c r="F18" s="30"/>
      <c r="G18" s="34"/>
      <c r="H18" s="31"/>
      <c r="I18" s="31" t="str">
        <f t="shared" si="0"/>
        <v/>
      </c>
      <c r="J18" s="31" t="str">
        <f t="shared" si="1"/>
        <v/>
      </c>
      <c r="K18" s="33"/>
    </row>
    <row r="19" s="15" customFormat="1" ht="15" customHeight="1" spans="1:11">
      <c r="A19" s="27"/>
      <c r="B19" s="28"/>
      <c r="C19" s="29"/>
      <c r="D19" s="199"/>
      <c r="E19" s="34"/>
      <c r="F19" s="30"/>
      <c r="G19" s="34"/>
      <c r="H19" s="31"/>
      <c r="I19" s="31" t="str">
        <f t="shared" si="0"/>
        <v/>
      </c>
      <c r="J19" s="31" t="str">
        <f t="shared" si="1"/>
        <v/>
      </c>
      <c r="K19" s="33"/>
    </row>
    <row r="20" s="15" customFormat="1" ht="15" customHeight="1" spans="1:11">
      <c r="A20" s="27"/>
      <c r="B20" s="28"/>
      <c r="C20" s="29"/>
      <c r="D20" s="199"/>
      <c r="E20" s="34"/>
      <c r="F20" s="30"/>
      <c r="G20" s="34"/>
      <c r="H20" s="31"/>
      <c r="I20" s="31" t="str">
        <f t="shared" si="0"/>
        <v/>
      </c>
      <c r="J20" s="31" t="str">
        <f t="shared" si="1"/>
        <v/>
      </c>
      <c r="K20" s="33"/>
    </row>
    <row r="21" s="15" customFormat="1" ht="15" customHeight="1" spans="1:11">
      <c r="A21" s="27"/>
      <c r="B21" s="28"/>
      <c r="C21" s="29"/>
      <c r="D21" s="199"/>
      <c r="E21" s="34"/>
      <c r="F21" s="30"/>
      <c r="G21" s="34"/>
      <c r="H21" s="31"/>
      <c r="I21" s="31" t="str">
        <f t="shared" si="0"/>
        <v/>
      </c>
      <c r="J21" s="31" t="str">
        <f t="shared" si="1"/>
        <v/>
      </c>
      <c r="K21" s="33"/>
    </row>
    <row r="22" s="15" customFormat="1" ht="15" customHeight="1" spans="1:11">
      <c r="A22" s="27"/>
      <c r="B22" s="28"/>
      <c r="C22" s="29"/>
      <c r="D22" s="199"/>
      <c r="E22" s="34"/>
      <c r="F22" s="30"/>
      <c r="G22" s="34"/>
      <c r="H22" s="31"/>
      <c r="I22" s="31" t="str">
        <f t="shared" si="0"/>
        <v/>
      </c>
      <c r="J22" s="31" t="str">
        <f t="shared" si="1"/>
        <v/>
      </c>
      <c r="K22" s="33"/>
    </row>
    <row r="23" s="15" customFormat="1" ht="15" customHeight="1" spans="1:11">
      <c r="A23" s="27"/>
      <c r="B23" s="28"/>
      <c r="C23" s="29"/>
      <c r="D23" s="199"/>
      <c r="E23" s="34"/>
      <c r="F23" s="30"/>
      <c r="G23" s="34"/>
      <c r="H23" s="31"/>
      <c r="I23" s="31" t="str">
        <f t="shared" si="0"/>
        <v/>
      </c>
      <c r="J23" s="31" t="str">
        <f t="shared" si="1"/>
        <v/>
      </c>
      <c r="K23" s="33"/>
    </row>
    <row r="24" s="15" customFormat="1" ht="15" customHeight="1" spans="1:11">
      <c r="A24" s="27"/>
      <c r="B24" s="28"/>
      <c r="C24" s="29"/>
      <c r="D24" s="199"/>
      <c r="E24" s="34"/>
      <c r="F24" s="30"/>
      <c r="G24" s="34"/>
      <c r="H24" s="31"/>
      <c r="I24" s="31" t="str">
        <f t="shared" si="0"/>
        <v/>
      </c>
      <c r="J24" s="31" t="str">
        <f t="shared" si="1"/>
        <v/>
      </c>
      <c r="K24" s="33"/>
    </row>
    <row r="25" s="15" customFormat="1" ht="15" customHeight="1" spans="1:11">
      <c r="A25" s="27"/>
      <c r="B25" s="28"/>
      <c r="C25" s="29"/>
      <c r="D25" s="199"/>
      <c r="E25" s="34"/>
      <c r="F25" s="30"/>
      <c r="G25" s="34"/>
      <c r="H25" s="31"/>
      <c r="I25" s="31" t="str">
        <f t="shared" si="0"/>
        <v/>
      </c>
      <c r="J25" s="31" t="str">
        <f t="shared" si="1"/>
        <v/>
      </c>
      <c r="K25" s="33"/>
    </row>
    <row r="26" s="15" customFormat="1" ht="15" customHeight="1" spans="1:11">
      <c r="A26" s="27"/>
      <c r="B26" s="28"/>
      <c r="C26" s="29"/>
      <c r="D26" s="199"/>
      <c r="E26" s="34"/>
      <c r="F26" s="30"/>
      <c r="G26" s="34"/>
      <c r="H26" s="31"/>
      <c r="I26" s="31" t="str">
        <f t="shared" si="0"/>
        <v/>
      </c>
      <c r="J26" s="31" t="str">
        <f t="shared" si="1"/>
        <v/>
      </c>
      <c r="K26" s="33"/>
    </row>
    <row r="27" s="15" customFormat="1" ht="15" customHeight="1" spans="1:11">
      <c r="A27" s="27"/>
      <c r="B27" s="28"/>
      <c r="C27" s="29"/>
      <c r="D27" s="199"/>
      <c r="E27" s="34"/>
      <c r="F27" s="30"/>
      <c r="G27" s="34"/>
      <c r="H27" s="31"/>
      <c r="I27" s="31" t="str">
        <f t="shared" si="0"/>
        <v/>
      </c>
      <c r="J27" s="31" t="str">
        <f t="shared" si="1"/>
        <v/>
      </c>
      <c r="K27" s="33"/>
    </row>
    <row r="28" s="15" customFormat="1" ht="15" customHeight="1" spans="1:11">
      <c r="A28" s="27"/>
      <c r="B28" s="28"/>
      <c r="C28" s="29"/>
      <c r="D28" s="199"/>
      <c r="E28" s="34"/>
      <c r="F28" s="30"/>
      <c r="G28" s="34"/>
      <c r="H28" s="31"/>
      <c r="I28" s="31" t="str">
        <f t="shared" si="0"/>
        <v/>
      </c>
      <c r="J28" s="31" t="str">
        <f t="shared" si="1"/>
        <v/>
      </c>
      <c r="K28" s="33"/>
    </row>
    <row r="29" s="15" customFormat="1" ht="15" customHeight="1" spans="1:11">
      <c r="A29" s="27"/>
      <c r="B29" s="28"/>
      <c r="C29" s="29"/>
      <c r="D29" s="199"/>
      <c r="E29" s="34"/>
      <c r="F29" s="30"/>
      <c r="G29" s="34"/>
      <c r="H29" s="31"/>
      <c r="I29" s="31" t="str">
        <f t="shared" si="0"/>
        <v/>
      </c>
      <c r="J29" s="31" t="str">
        <f t="shared" si="1"/>
        <v/>
      </c>
      <c r="K29" s="33"/>
    </row>
    <row r="30" s="15" customFormat="1" ht="15" customHeight="1" spans="1:11">
      <c r="A30" s="27"/>
      <c r="B30" s="28"/>
      <c r="C30" s="29"/>
      <c r="D30" s="199"/>
      <c r="E30" s="34"/>
      <c r="F30" s="30"/>
      <c r="G30" s="34"/>
      <c r="H30" s="31"/>
      <c r="I30" s="31" t="str">
        <f t="shared" si="0"/>
        <v/>
      </c>
      <c r="J30" s="31" t="str">
        <f t="shared" si="1"/>
        <v/>
      </c>
      <c r="K30" s="33"/>
    </row>
    <row r="31" s="14" customFormat="1" ht="15" customHeight="1" spans="1:11">
      <c r="A31" s="35" t="s">
        <v>449</v>
      </c>
      <c r="B31" s="36"/>
      <c r="C31" s="29"/>
      <c r="D31" s="200"/>
      <c r="E31" s="34"/>
      <c r="F31" s="38">
        <f>SUM(F7:F30)</f>
        <v>0</v>
      </c>
      <c r="G31" s="39">
        <f>SUM(G7:G30)</f>
        <v>0</v>
      </c>
      <c r="H31" s="40">
        <f>SUM(H7:H30)</f>
        <v>0</v>
      </c>
      <c r="I31" s="40" t="str">
        <f t="shared" si="0"/>
        <v/>
      </c>
      <c r="J31" s="40" t="str">
        <f t="shared" si="1"/>
        <v/>
      </c>
      <c r="K31" s="41"/>
    </row>
  </sheetData>
  <mergeCells count="3">
    <mergeCell ref="A2:K2"/>
    <mergeCell ref="A3:K3"/>
    <mergeCell ref="A31:B31"/>
  </mergeCells>
  <hyperlinks>
    <hyperlink ref="B1" location="交易性金融资产汇总!B9" display="返回"/>
    <hyperlink ref="A1" location="索引目录!E11" display="返回索引页"/>
  </hyperlinks>
  <printOptions horizontalCentered="1"/>
  <pageMargins left="0.15748031496063" right="0.15748031496063" top="0.984251968503937" bottom="0.78740157480315" header="0.78740157480315" footer="0.393700787401575"/>
  <pageSetup paperSize="9" orientation="landscape"/>
  <headerFooter alignWithMargins="0">
    <oddFooter>&amp;L&amp;9被评估单位填表人：
填表日期：      年   月   日&amp;C&amp;9评估人员：&amp;R&amp;9共&amp;N页，第&amp;P页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B1:H74"/>
  <sheetViews>
    <sheetView topLeftCell="A73" workbookViewId="0">
      <selection activeCell="A2" sqref="A2:B2"/>
    </sheetView>
  </sheetViews>
  <sheetFormatPr defaultColWidth="9" defaultRowHeight="15.5" outlineLevelCol="7"/>
  <cols>
    <col min="1" max="1" width="2.83333333333333" customWidth="1"/>
    <col min="2" max="2" width="18.25" customWidth="1"/>
    <col min="3" max="3" width="11.3333333333333" customWidth="1"/>
    <col min="4" max="4" width="14.25" customWidth="1"/>
    <col min="5" max="5" width="20.0833333333333" customWidth="1"/>
    <col min="6" max="6" width="12.25" customWidth="1"/>
    <col min="7" max="7" width="20.5833333333333" customWidth="1"/>
    <col min="8" max="8" width="11.75" customWidth="1"/>
    <col min="9" max="13" width="8.75" customWidth="1"/>
  </cols>
  <sheetData>
    <row r="1" ht="28.15" customHeight="1" spans="2:8">
      <c r="B1" s="531" t="s">
        <v>0</v>
      </c>
      <c r="C1" s="532"/>
      <c r="D1" s="532"/>
      <c r="E1" s="532"/>
      <c r="F1" s="532"/>
      <c r="G1" s="532"/>
      <c r="H1" s="533"/>
    </row>
    <row r="2" spans="2:8">
      <c r="B2" s="534"/>
      <c r="C2" s="535"/>
      <c r="D2" s="535"/>
      <c r="E2" s="535"/>
      <c r="F2" s="535"/>
      <c r="G2" s="535"/>
      <c r="H2" s="536"/>
    </row>
    <row r="3" s="530" customFormat="1" ht="10.9" customHeight="1" spans="2:8">
      <c r="B3" s="537" t="s">
        <v>1</v>
      </c>
      <c r="C3" s="538"/>
      <c r="D3" s="538"/>
      <c r="E3" s="539"/>
      <c r="F3" s="539"/>
      <c r="G3" s="539"/>
      <c r="H3" s="540"/>
    </row>
    <row r="4" s="530" customFormat="1" ht="10.9" customHeight="1" spans="2:8">
      <c r="B4" s="541" t="s">
        <v>2</v>
      </c>
      <c r="C4" s="542"/>
      <c r="D4" s="538"/>
      <c r="E4" s="539"/>
      <c r="F4" s="539"/>
      <c r="G4" s="539"/>
      <c r="H4" s="540"/>
    </row>
    <row r="5" s="530" customFormat="1" ht="10.9" customHeight="1" spans="2:8">
      <c r="B5" s="541" t="s">
        <v>3</v>
      </c>
      <c r="C5" s="542"/>
      <c r="D5" s="539"/>
      <c r="E5" s="539"/>
      <c r="F5" s="539"/>
      <c r="G5" s="539"/>
      <c r="H5" s="540"/>
    </row>
    <row r="6" s="530" customFormat="1" ht="10.9" customHeight="1" spans="2:8">
      <c r="B6" s="541" t="s">
        <v>4</v>
      </c>
      <c r="C6" s="542"/>
      <c r="D6" s="539"/>
      <c r="E6" s="539"/>
      <c r="F6" s="539"/>
      <c r="G6" s="539"/>
      <c r="H6" s="540"/>
    </row>
    <row r="7" s="530" customFormat="1" ht="10.9" customHeight="1" spans="2:8">
      <c r="B7" s="541" t="s">
        <v>5</v>
      </c>
      <c r="C7" s="542"/>
      <c r="D7" s="539"/>
      <c r="E7" s="539"/>
      <c r="F7" s="539"/>
      <c r="G7" s="539"/>
      <c r="H7" s="540"/>
    </row>
    <row r="8" s="530" customFormat="1" ht="10.9" customHeight="1" spans="2:8">
      <c r="B8" s="537" t="s">
        <v>6</v>
      </c>
      <c r="C8" s="538"/>
      <c r="D8" s="539"/>
      <c r="E8" s="539"/>
      <c r="F8" s="539"/>
      <c r="G8" s="539"/>
      <c r="H8" s="540"/>
    </row>
    <row r="9" s="530" customFormat="1" ht="10.9" customHeight="1" spans="2:8">
      <c r="B9" s="543"/>
      <c r="C9" s="539"/>
      <c r="D9" s="539"/>
      <c r="E9" s="539"/>
      <c r="F9" s="539"/>
      <c r="G9" s="539"/>
      <c r="H9" s="540"/>
    </row>
    <row r="10" s="530" customFormat="1" ht="13.15" customHeight="1" spans="2:8">
      <c r="B10" s="543"/>
      <c r="C10" s="544" t="s">
        <v>7</v>
      </c>
      <c r="D10" s="545" t="s">
        <v>8</v>
      </c>
      <c r="E10" s="546" t="s">
        <v>9</v>
      </c>
      <c r="F10" s="544" t="s">
        <v>10</v>
      </c>
      <c r="G10" s="547" t="s">
        <v>11</v>
      </c>
      <c r="H10" s="548"/>
    </row>
    <row r="11" s="530" customFormat="1" ht="13.15" customHeight="1" spans="2:8">
      <c r="B11" s="543"/>
      <c r="C11" s="549"/>
      <c r="D11" s="543"/>
      <c r="E11" s="550" t="s">
        <v>12</v>
      </c>
      <c r="F11" s="549"/>
      <c r="G11" s="547" t="s">
        <v>13</v>
      </c>
      <c r="H11" s="548"/>
    </row>
    <row r="12" s="530" customFormat="1" ht="13.15" customHeight="1" spans="2:8">
      <c r="B12" s="543"/>
      <c r="C12" s="549"/>
      <c r="D12" s="551"/>
      <c r="E12" s="552" t="s">
        <v>14</v>
      </c>
      <c r="F12" s="549"/>
      <c r="G12" s="553" t="s">
        <v>15</v>
      </c>
      <c r="H12" s="548"/>
    </row>
    <row r="13" s="530" customFormat="1" ht="13.15" customHeight="1" spans="2:8">
      <c r="B13" s="543"/>
      <c r="C13" s="549"/>
      <c r="D13" s="554" t="s">
        <v>16</v>
      </c>
      <c r="E13" s="555" t="s">
        <v>17</v>
      </c>
      <c r="F13" s="549"/>
      <c r="G13" s="547" t="s">
        <v>18</v>
      </c>
      <c r="H13" s="548"/>
    </row>
    <row r="14" s="530" customFormat="1" ht="13.15" customHeight="1" spans="2:8">
      <c r="B14" s="543"/>
      <c r="C14" s="549"/>
      <c r="D14" s="543"/>
      <c r="E14" s="550" t="s">
        <v>19</v>
      </c>
      <c r="F14" s="549"/>
      <c r="G14" s="547" t="s">
        <v>20</v>
      </c>
      <c r="H14" s="548"/>
    </row>
    <row r="15" s="530" customFormat="1" ht="13.15" customHeight="1" spans="2:8">
      <c r="B15" s="543"/>
      <c r="C15" s="549"/>
      <c r="D15" s="543"/>
      <c r="E15" s="550" t="s">
        <v>21</v>
      </c>
      <c r="F15" s="549"/>
      <c r="G15" s="547" t="s">
        <v>22</v>
      </c>
      <c r="H15" s="548"/>
    </row>
    <row r="16" s="530" customFormat="1" ht="13.15" customHeight="1" spans="2:8">
      <c r="B16" s="543"/>
      <c r="C16" s="549"/>
      <c r="D16" s="551"/>
      <c r="E16" s="556" t="s">
        <v>23</v>
      </c>
      <c r="F16" s="549"/>
      <c r="G16" s="547" t="s">
        <v>24</v>
      </c>
      <c r="H16" s="548"/>
    </row>
    <row r="17" s="530" customFormat="1" ht="13.15" customHeight="1" spans="2:8">
      <c r="B17" s="543"/>
      <c r="C17" s="549"/>
      <c r="D17" s="553" t="s">
        <v>25</v>
      </c>
      <c r="E17" s="548"/>
      <c r="F17" s="549"/>
      <c r="G17" s="547" t="s">
        <v>26</v>
      </c>
      <c r="H17" s="548"/>
    </row>
    <row r="18" s="530" customFormat="1" ht="13.15" customHeight="1" spans="2:8">
      <c r="B18" s="543"/>
      <c r="C18" s="549"/>
      <c r="D18" s="553" t="s">
        <v>27</v>
      </c>
      <c r="E18" s="548"/>
      <c r="F18" s="549"/>
      <c r="G18" s="547" t="s">
        <v>28</v>
      </c>
      <c r="H18" s="548"/>
    </row>
    <row r="19" s="530" customFormat="1" ht="13.15" customHeight="1" spans="2:8">
      <c r="B19" s="543"/>
      <c r="C19" s="549"/>
      <c r="D19" s="547" t="s">
        <v>29</v>
      </c>
      <c r="E19" s="548"/>
      <c r="F19" s="549"/>
      <c r="G19" s="554" t="s">
        <v>30</v>
      </c>
      <c r="H19" s="546" t="s">
        <v>30</v>
      </c>
    </row>
    <row r="20" s="530" customFormat="1" ht="13.15" customHeight="1" spans="2:8">
      <c r="B20" s="543"/>
      <c r="C20" s="549"/>
      <c r="D20" s="547" t="s">
        <v>31</v>
      </c>
      <c r="E20" s="548"/>
      <c r="F20" s="549"/>
      <c r="G20" s="543"/>
      <c r="H20" s="550" t="s">
        <v>32</v>
      </c>
    </row>
    <row r="21" s="530" customFormat="1" ht="13.15" customHeight="1" spans="2:8">
      <c r="B21" s="543"/>
      <c r="C21" s="549"/>
      <c r="D21" s="554" t="s">
        <v>33</v>
      </c>
      <c r="E21" s="555" t="s">
        <v>33</v>
      </c>
      <c r="F21" s="549"/>
      <c r="G21" s="551"/>
      <c r="H21" s="552" t="s">
        <v>34</v>
      </c>
    </row>
    <row r="22" s="530" customFormat="1" ht="13.15" customHeight="1" spans="2:8">
      <c r="B22" s="543"/>
      <c r="C22" s="549"/>
      <c r="D22" s="543"/>
      <c r="E22" s="557" t="s">
        <v>35</v>
      </c>
      <c r="F22" s="549"/>
      <c r="G22" s="547" t="s">
        <v>36</v>
      </c>
      <c r="H22" s="548"/>
    </row>
    <row r="23" s="530" customFormat="1" ht="13.15" customHeight="1" spans="2:8">
      <c r="B23" s="543"/>
      <c r="C23" s="549"/>
      <c r="D23" s="551"/>
      <c r="E23" s="556" t="s">
        <v>37</v>
      </c>
      <c r="F23" s="549"/>
      <c r="G23" s="547" t="s">
        <v>38</v>
      </c>
      <c r="H23" s="548"/>
    </row>
    <row r="24" s="530" customFormat="1" ht="13.15" customHeight="1" spans="2:8">
      <c r="B24" s="543"/>
      <c r="C24" s="549"/>
      <c r="D24" s="554" t="s">
        <v>39</v>
      </c>
      <c r="E24" s="567" t="s">
        <v>40</v>
      </c>
      <c r="F24" s="558"/>
      <c r="G24" s="547" t="s">
        <v>41</v>
      </c>
      <c r="H24" s="548"/>
    </row>
    <row r="25" s="530" customFormat="1" ht="13.15" customHeight="1" spans="2:8">
      <c r="B25" s="543"/>
      <c r="C25" s="549"/>
      <c r="D25" s="543"/>
      <c r="E25" s="557" t="s">
        <v>42</v>
      </c>
      <c r="F25" s="568" t="s">
        <v>43</v>
      </c>
      <c r="G25" s="553" t="s">
        <v>44</v>
      </c>
      <c r="H25" s="548"/>
    </row>
    <row r="26" s="530" customFormat="1" ht="13.15" customHeight="1" spans="2:8">
      <c r="B26" s="543"/>
      <c r="C26" s="549"/>
      <c r="D26" s="543"/>
      <c r="E26" s="550" t="s">
        <v>45</v>
      </c>
      <c r="F26" s="549"/>
      <c r="G26" s="547" t="s">
        <v>46</v>
      </c>
      <c r="H26" s="548"/>
    </row>
    <row r="27" s="530" customFormat="1" ht="13.15" customHeight="1" spans="2:8">
      <c r="B27" s="543"/>
      <c r="C27" s="549"/>
      <c r="D27" s="543"/>
      <c r="E27" s="550" t="s">
        <v>47</v>
      </c>
      <c r="F27" s="549"/>
      <c r="G27" s="553" t="s">
        <v>48</v>
      </c>
      <c r="H27" s="548"/>
    </row>
    <row r="28" s="530" customFormat="1" ht="13.15" customHeight="1" spans="2:8">
      <c r="B28" s="543"/>
      <c r="C28" s="549"/>
      <c r="D28" s="543"/>
      <c r="E28" s="569" t="s">
        <v>49</v>
      </c>
      <c r="F28" s="549"/>
      <c r="G28" s="545" t="s">
        <v>50</v>
      </c>
      <c r="H28" s="555" t="s">
        <v>50</v>
      </c>
    </row>
    <row r="29" s="530" customFormat="1" ht="13.15" customHeight="1" spans="2:8">
      <c r="B29" s="543"/>
      <c r="C29" s="549"/>
      <c r="D29" s="543"/>
      <c r="E29" s="569" t="s">
        <v>51</v>
      </c>
      <c r="F29" s="549"/>
      <c r="G29" s="551"/>
      <c r="H29" s="556" t="s">
        <v>52</v>
      </c>
    </row>
    <row r="30" s="530" customFormat="1" ht="13.15" customHeight="1" spans="2:8">
      <c r="B30" s="543"/>
      <c r="C30" s="549"/>
      <c r="D30" s="543"/>
      <c r="E30" s="550" t="s">
        <v>53</v>
      </c>
      <c r="F30" s="549"/>
      <c r="G30" s="547" t="s">
        <v>54</v>
      </c>
      <c r="H30" s="548"/>
    </row>
    <row r="31" s="530" customFormat="1" ht="13.15" customHeight="1" spans="2:8">
      <c r="B31" s="543"/>
      <c r="C31" s="549"/>
      <c r="D31" s="551"/>
      <c r="E31" s="552" t="s">
        <v>55</v>
      </c>
      <c r="F31" s="549"/>
      <c r="G31" s="547" t="s">
        <v>56</v>
      </c>
      <c r="H31" s="548"/>
    </row>
    <row r="32" s="530" customFormat="1" ht="13.15" customHeight="1" spans="2:8">
      <c r="B32" s="543"/>
      <c r="C32" s="549"/>
      <c r="D32" s="553" t="s">
        <v>57</v>
      </c>
      <c r="E32" s="560"/>
      <c r="F32" s="549"/>
      <c r="G32" s="547" t="s">
        <v>58</v>
      </c>
      <c r="H32" s="548"/>
    </row>
    <row r="33" s="530" customFormat="1" ht="13.15" customHeight="1" spans="2:8">
      <c r="B33" s="543"/>
      <c r="C33" s="549"/>
      <c r="D33" s="553" t="s">
        <v>59</v>
      </c>
      <c r="E33" s="560"/>
      <c r="F33" s="558"/>
      <c r="G33" s="547" t="s">
        <v>60</v>
      </c>
      <c r="H33" s="548"/>
    </row>
    <row r="34" s="530" customFormat="1" ht="13.15" customHeight="1" spans="2:8">
      <c r="B34" s="543"/>
      <c r="C34" s="549"/>
      <c r="D34" s="553" t="s">
        <v>61</v>
      </c>
      <c r="E34" s="560"/>
      <c r="F34" s="539"/>
      <c r="G34" s="539"/>
      <c r="H34" s="540"/>
    </row>
    <row r="35" s="530" customFormat="1" ht="13.15" customHeight="1" spans="2:8">
      <c r="B35" s="543"/>
      <c r="C35" s="558"/>
      <c r="D35" s="553" t="s">
        <v>62</v>
      </c>
      <c r="E35" s="560"/>
      <c r="F35" s="539"/>
      <c r="G35" s="539"/>
      <c r="H35" s="540"/>
    </row>
    <row r="36" s="530" customFormat="1" ht="13.15" customHeight="1" spans="2:8">
      <c r="B36" s="543"/>
      <c r="C36" s="559" t="s">
        <v>63</v>
      </c>
      <c r="D36" s="561" t="s">
        <v>64</v>
      </c>
      <c r="E36" s="548"/>
      <c r="F36" s="539"/>
      <c r="G36" s="539"/>
      <c r="H36" s="540"/>
    </row>
    <row r="37" s="530" customFormat="1" ht="13.15" customHeight="1" spans="2:8">
      <c r="B37" s="543"/>
      <c r="C37" s="549"/>
      <c r="D37" s="561" t="s">
        <v>65</v>
      </c>
      <c r="E37" s="548"/>
      <c r="F37" s="539"/>
      <c r="G37" s="539"/>
      <c r="H37" s="540"/>
    </row>
    <row r="38" s="530" customFormat="1" ht="13.15" customHeight="1" spans="2:8">
      <c r="B38" s="543"/>
      <c r="C38" s="549"/>
      <c r="D38" s="562" t="s">
        <v>66</v>
      </c>
      <c r="E38" s="548"/>
      <c r="F38" s="539"/>
      <c r="G38" s="539"/>
      <c r="H38" s="540"/>
    </row>
    <row r="39" s="530" customFormat="1" ht="13.15" customHeight="1" spans="2:8">
      <c r="B39" s="543"/>
      <c r="C39" s="549"/>
      <c r="D39" s="562" t="s">
        <v>67</v>
      </c>
      <c r="E39" s="548"/>
      <c r="F39" s="539"/>
      <c r="G39" s="539"/>
      <c r="H39" s="540"/>
    </row>
    <row r="40" s="530" customFormat="1" ht="13.15" customHeight="1" spans="2:8">
      <c r="B40" s="543"/>
      <c r="C40" s="549"/>
      <c r="D40" s="561" t="s">
        <v>68</v>
      </c>
      <c r="E40" s="548"/>
      <c r="F40" s="539"/>
      <c r="G40" s="539"/>
      <c r="H40" s="540"/>
    </row>
    <row r="41" s="530" customFormat="1" ht="13.15" customHeight="1" spans="2:8">
      <c r="B41" s="543"/>
      <c r="C41" s="549"/>
      <c r="D41" s="562" t="s">
        <v>69</v>
      </c>
      <c r="E41" s="548"/>
      <c r="F41" s="539"/>
      <c r="G41" s="539"/>
      <c r="H41" s="540"/>
    </row>
    <row r="42" s="530" customFormat="1" ht="13.15" customHeight="1" spans="2:8">
      <c r="B42" s="543"/>
      <c r="C42" s="549"/>
      <c r="D42" s="563" t="s">
        <v>70</v>
      </c>
      <c r="E42" s="570" t="s">
        <v>71</v>
      </c>
      <c r="F42" s="539"/>
      <c r="G42" s="539"/>
      <c r="H42" s="540"/>
    </row>
    <row r="43" s="530" customFormat="1" ht="13.15" customHeight="1" spans="2:8">
      <c r="B43" s="543"/>
      <c r="C43" s="549"/>
      <c r="D43" s="539"/>
      <c r="E43" s="569" t="s">
        <v>72</v>
      </c>
      <c r="F43" s="539"/>
      <c r="G43" s="539"/>
      <c r="H43" s="540"/>
    </row>
    <row r="44" s="530" customFormat="1" ht="13.15" customHeight="1" spans="2:8">
      <c r="B44" s="543"/>
      <c r="C44" s="549"/>
      <c r="D44" s="539"/>
      <c r="E44" s="569" t="s">
        <v>73</v>
      </c>
      <c r="F44" s="539"/>
      <c r="G44" s="539"/>
      <c r="H44" s="540"/>
    </row>
    <row r="45" s="530" customFormat="1" ht="13.15" customHeight="1" spans="2:8">
      <c r="B45" s="543"/>
      <c r="C45" s="549"/>
      <c r="D45" s="564"/>
      <c r="E45" s="571" t="s">
        <v>74</v>
      </c>
      <c r="F45" s="539"/>
      <c r="G45" s="539"/>
      <c r="H45" s="540"/>
    </row>
    <row r="46" s="530" customFormat="1" ht="13.15" customHeight="1" spans="2:8">
      <c r="B46" s="543"/>
      <c r="C46" s="549"/>
      <c r="D46" s="563" t="s">
        <v>75</v>
      </c>
      <c r="E46" s="546" t="s">
        <v>76</v>
      </c>
      <c r="F46" s="539"/>
      <c r="G46" s="539"/>
      <c r="H46" s="540"/>
    </row>
    <row r="47" s="530" customFormat="1" ht="13.15" customHeight="1" spans="2:8">
      <c r="B47" s="543"/>
      <c r="C47" s="549"/>
      <c r="D47" s="539"/>
      <c r="E47" s="550" t="s">
        <v>77</v>
      </c>
      <c r="F47" s="539"/>
      <c r="G47" s="539"/>
      <c r="H47" s="540"/>
    </row>
    <row r="48" s="530" customFormat="1" ht="13.15" customHeight="1" spans="2:8">
      <c r="B48" s="543"/>
      <c r="C48" s="549"/>
      <c r="D48" s="539"/>
      <c r="E48" s="550" t="s">
        <v>78</v>
      </c>
      <c r="F48" s="539"/>
      <c r="G48" s="539"/>
      <c r="H48" s="540"/>
    </row>
    <row r="49" s="530" customFormat="1" ht="13.15" customHeight="1" spans="2:8">
      <c r="B49" s="543"/>
      <c r="C49" s="549"/>
      <c r="D49" s="539"/>
      <c r="E49" s="550" t="s">
        <v>79</v>
      </c>
      <c r="F49" s="539"/>
      <c r="G49" s="539"/>
      <c r="H49" s="540"/>
    </row>
    <row r="50" s="530" customFormat="1" ht="13.15" customHeight="1" spans="2:8">
      <c r="B50" s="543"/>
      <c r="C50" s="549"/>
      <c r="D50" s="539"/>
      <c r="E50" s="550" t="s">
        <v>80</v>
      </c>
      <c r="F50" s="539"/>
      <c r="G50" s="539"/>
      <c r="H50" s="540"/>
    </row>
    <row r="51" s="530" customFormat="1" ht="13.15" customHeight="1" spans="2:8">
      <c r="B51" s="543"/>
      <c r="C51" s="549"/>
      <c r="D51" s="539"/>
      <c r="E51" s="550" t="s">
        <v>81</v>
      </c>
      <c r="F51" s="539"/>
      <c r="G51" s="539"/>
      <c r="H51" s="540"/>
    </row>
    <row r="52" s="530" customFormat="1" ht="13.15" customHeight="1" spans="2:8">
      <c r="B52" s="543"/>
      <c r="C52" s="549"/>
      <c r="D52" s="539"/>
      <c r="E52" s="550" t="s">
        <v>82</v>
      </c>
      <c r="F52" s="539"/>
      <c r="G52" s="539"/>
      <c r="H52" s="540"/>
    </row>
    <row r="53" s="530" customFormat="1" ht="13.15" customHeight="1" spans="2:8">
      <c r="B53" s="543"/>
      <c r="C53" s="549"/>
      <c r="D53" s="564"/>
      <c r="E53" s="556" t="s">
        <v>83</v>
      </c>
      <c r="F53" s="539"/>
      <c r="G53" s="539"/>
      <c r="H53" s="540"/>
    </row>
    <row r="54" s="530" customFormat="1" ht="13.15" customHeight="1" spans="2:8">
      <c r="B54" s="543"/>
      <c r="C54" s="549"/>
      <c r="D54" s="563" t="s">
        <v>84</v>
      </c>
      <c r="E54" s="555" t="s">
        <v>85</v>
      </c>
      <c r="F54" s="539"/>
      <c r="G54" s="539"/>
      <c r="H54" s="540"/>
    </row>
    <row r="55" s="530" customFormat="1" ht="13.15" customHeight="1" spans="2:8">
      <c r="B55" s="543"/>
      <c r="C55" s="549"/>
      <c r="D55" s="539"/>
      <c r="E55" s="557" t="s">
        <v>86</v>
      </c>
      <c r="F55" s="539"/>
      <c r="G55" s="539"/>
      <c r="H55" s="540"/>
    </row>
    <row r="56" s="530" customFormat="1" ht="13.15" customHeight="1" spans="2:8">
      <c r="B56" s="543"/>
      <c r="C56" s="549"/>
      <c r="D56" s="539"/>
      <c r="E56" s="550" t="s">
        <v>87</v>
      </c>
      <c r="F56" s="539"/>
      <c r="G56" s="539"/>
      <c r="H56" s="540"/>
    </row>
    <row r="57" s="530" customFormat="1" ht="13.15" customHeight="1" spans="2:8">
      <c r="B57" s="543"/>
      <c r="C57" s="549"/>
      <c r="D57" s="539"/>
      <c r="E57" s="550" t="s">
        <v>88</v>
      </c>
      <c r="F57" s="539"/>
      <c r="G57" s="539"/>
      <c r="H57" s="540"/>
    </row>
    <row r="58" s="530" customFormat="1" ht="13.15" customHeight="1" spans="2:8">
      <c r="B58" s="543"/>
      <c r="C58" s="549"/>
      <c r="D58" s="564"/>
      <c r="E58" s="556" t="s">
        <v>89</v>
      </c>
      <c r="F58" s="539"/>
      <c r="G58" s="539"/>
      <c r="H58" s="540"/>
    </row>
    <row r="59" s="530" customFormat="1" ht="13.15" customHeight="1" spans="2:8">
      <c r="B59" s="543"/>
      <c r="C59" s="549"/>
      <c r="D59" s="562" t="s">
        <v>90</v>
      </c>
      <c r="E59" s="548"/>
      <c r="F59" s="539"/>
      <c r="G59" s="539"/>
      <c r="H59" s="540"/>
    </row>
    <row r="60" s="530" customFormat="1" ht="13.15" customHeight="1" spans="2:8">
      <c r="B60" s="543"/>
      <c r="C60" s="549"/>
      <c r="D60" s="562" t="s">
        <v>91</v>
      </c>
      <c r="E60" s="548"/>
      <c r="F60" s="539"/>
      <c r="G60" s="539"/>
      <c r="H60" s="540"/>
    </row>
    <row r="61" s="530" customFormat="1" ht="13.15" customHeight="1" spans="2:8">
      <c r="B61" s="543"/>
      <c r="C61" s="549"/>
      <c r="D61" s="561" t="s">
        <v>92</v>
      </c>
      <c r="E61" s="548"/>
      <c r="F61" s="539"/>
      <c r="G61" s="539"/>
      <c r="H61" s="540"/>
    </row>
    <row r="62" s="530" customFormat="1" ht="13.15" customHeight="1" spans="2:8">
      <c r="B62" s="543"/>
      <c r="C62" s="549"/>
      <c r="D62" s="563" t="s">
        <v>93</v>
      </c>
      <c r="E62" s="555" t="s">
        <v>94</v>
      </c>
      <c r="F62" s="539"/>
      <c r="G62" s="539"/>
      <c r="H62" s="540"/>
    </row>
    <row r="63" s="530" customFormat="1" ht="13.15" customHeight="1" spans="2:8">
      <c r="B63" s="543"/>
      <c r="C63" s="549"/>
      <c r="D63" s="543"/>
      <c r="E63" s="557" t="s">
        <v>95</v>
      </c>
      <c r="F63" s="539"/>
      <c r="G63" s="539"/>
      <c r="H63" s="540"/>
    </row>
    <row r="64" s="530" customFormat="1" ht="13.15" customHeight="1" spans="2:8">
      <c r="B64" s="543"/>
      <c r="C64" s="549"/>
      <c r="D64" s="539"/>
      <c r="E64" s="557" t="s">
        <v>96</v>
      </c>
      <c r="F64" s="539"/>
      <c r="G64" s="539"/>
      <c r="H64" s="540"/>
    </row>
    <row r="65" s="530" customFormat="1" ht="13.15" customHeight="1" spans="2:8">
      <c r="B65" s="543"/>
      <c r="C65" s="549"/>
      <c r="D65" s="564"/>
      <c r="E65" s="556" t="s">
        <v>97</v>
      </c>
      <c r="F65" s="539"/>
      <c r="G65" s="539"/>
      <c r="H65" s="540"/>
    </row>
    <row r="66" s="530" customFormat="1" ht="13.15" customHeight="1" spans="2:8">
      <c r="B66" s="543"/>
      <c r="C66" s="549"/>
      <c r="D66" s="565" t="s">
        <v>98</v>
      </c>
      <c r="E66" s="556"/>
      <c r="F66" s="539"/>
      <c r="G66" s="539"/>
      <c r="H66" s="540"/>
    </row>
    <row r="67" s="530" customFormat="1" ht="13.15" customHeight="1" spans="2:8">
      <c r="B67" s="543"/>
      <c r="C67" s="549"/>
      <c r="D67" s="561" t="s">
        <v>99</v>
      </c>
      <c r="E67" s="548"/>
      <c r="F67" s="539"/>
      <c r="G67" s="539"/>
      <c r="H67" s="540"/>
    </row>
    <row r="68" s="530" customFormat="1" ht="13.15" customHeight="1" spans="2:8">
      <c r="B68" s="543"/>
      <c r="C68" s="549"/>
      <c r="D68" s="561" t="s">
        <v>100</v>
      </c>
      <c r="E68" s="548"/>
      <c r="F68" s="539"/>
      <c r="G68" s="539"/>
      <c r="H68" s="540"/>
    </row>
    <row r="69" s="530" customFormat="1" ht="13.15" customHeight="1" spans="2:8">
      <c r="B69" s="543"/>
      <c r="C69" s="549"/>
      <c r="D69" s="562" t="s">
        <v>101</v>
      </c>
      <c r="E69" s="548"/>
      <c r="F69" s="539"/>
      <c r="G69" s="539"/>
      <c r="H69" s="540"/>
    </row>
    <row r="70" s="530" customFormat="1" ht="13.15" customHeight="1" spans="2:8">
      <c r="B70" s="543"/>
      <c r="C70" s="558"/>
      <c r="D70" s="562" t="s">
        <v>102</v>
      </c>
      <c r="E70" s="548"/>
      <c r="F70" s="539"/>
      <c r="G70" s="539"/>
      <c r="H70" s="540"/>
    </row>
    <row r="71" s="530" customFormat="1" ht="13.15" customHeight="1" spans="2:8">
      <c r="B71" s="543"/>
      <c r="C71" s="539"/>
      <c r="D71" s="539"/>
      <c r="E71" s="539"/>
      <c r="F71" s="539"/>
      <c r="G71" s="539"/>
      <c r="H71" s="540"/>
    </row>
    <row r="72" s="530" customFormat="1" ht="13.15" customHeight="1" spans="2:8">
      <c r="B72" s="543"/>
      <c r="C72" s="539"/>
      <c r="D72" s="539"/>
      <c r="E72" s="539"/>
      <c r="F72" s="539"/>
      <c r="G72" s="539"/>
      <c r="H72" s="540"/>
    </row>
    <row r="73" s="530" customFormat="1" ht="13.15" customHeight="1" spans="2:8">
      <c r="B73" s="543"/>
      <c r="C73" s="539"/>
      <c r="D73" s="539"/>
      <c r="E73" s="539"/>
      <c r="F73" s="539"/>
      <c r="G73" s="539"/>
      <c r="H73" s="540"/>
    </row>
    <row r="74" s="530" customFormat="1" ht="13.15" customHeight="1" spans="2:8">
      <c r="B74" s="551"/>
      <c r="C74" s="564"/>
      <c r="D74" s="564"/>
      <c r="E74" s="564"/>
      <c r="F74" s="564"/>
      <c r="G74" s="564"/>
      <c r="H74" s="566"/>
    </row>
  </sheetData>
  <mergeCells count="1">
    <mergeCell ref="B1:H1"/>
  </mergeCells>
  <hyperlinks>
    <hyperlink ref="B3" location="封面!A1" display="评估申报明细表封面"/>
    <hyperlink ref="B4" location="填表说明!A1" display="评估申报明细表填表说明"/>
    <hyperlink ref="B5" location="基本情况!A1" display="基本情况表"/>
    <hyperlink ref="B6" location="资产负债表!A1" display="资产负债表"/>
    <hyperlink ref="B7" location="评估结果汇总表!A1" display="评估结果汇总表"/>
    <hyperlink ref="B8" location="评估结果分类汇总表!A1" display="评估结果分类汇总表"/>
    <hyperlink ref="C10" location="流动资产汇总表!A1" display="流动资产"/>
    <hyperlink ref="D10" location="货币资金汇总表!A1" display="货币资金"/>
    <hyperlink ref="E10" location="现金!A1" display="现金"/>
    <hyperlink ref="E11" location="银行存款!A1" display="银行存款"/>
    <hyperlink ref="E12" location="其他货币资金!A1" display="其他货币资金"/>
    <hyperlink ref="D13" location="交易性金融资产汇总!A1" display="交易性金融资产"/>
    <hyperlink ref="E13" location="'交易性-股票'!A1" display="股票投资"/>
    <hyperlink ref="E14" location="'交易性-债券'!A1" display="债券投资"/>
    <hyperlink ref="E15" location="'交易性-基金'!A1" display="基金投资"/>
    <hyperlink ref="E16" location="'交易性-其他'!A1" display="其他投资"/>
    <hyperlink ref="D17" location="衍生金融资产!A1" display="衍生金融资产"/>
    <hyperlink ref="D18" location="应收票据!A1" display="应收票据"/>
    <hyperlink ref="D19" location="应收账款!A1" display="应收账款"/>
    <hyperlink ref="D20" location="预付账款!A1" display="预付账款"/>
    <hyperlink ref="D21" location="其他应收款汇总!A1" display="其他应收款"/>
    <hyperlink ref="E21" location="其他应收款!A1" display="其他应收款"/>
    <hyperlink ref="E22" location="'其他应收-利息'!A1" display="应收利息"/>
    <hyperlink ref="E23" location="'其他应收-股利'!A1" display="应收股利"/>
    <hyperlink ref="D24" location="存货汇总!A1" display="存货"/>
    <hyperlink ref="E24" location="'材料采购（在途物资）'!A1" display="材料采购（在途物资）"/>
    <hyperlink ref="E25" location="原材料!A1" display="原材料"/>
    <hyperlink ref="E26" location="在库周转材料!A1" display="在库周转材料"/>
    <hyperlink ref="E27" location="委托加工物资!A1" display="委托加工物资"/>
    <hyperlink ref="E28" location="'产成品（库存商品）'!A1" display="产成品（库存商品）"/>
    <hyperlink ref="E29" location="'在产品（自制半成品）'!A1" display="在产品（自制半成品）"/>
    <hyperlink ref="E30" location="发出商品!A1" display="发出商品"/>
    <hyperlink ref="E31" location="在用周转材料!A1" display="在用周转材料"/>
    <hyperlink ref="D32" location="合同资产!A1" display="合同资产"/>
    <hyperlink ref="D33" location="持有待售资产!A1" display="持有待售资产"/>
    <hyperlink ref="D34" location="一年到期非流动资产!A1" display="一年到期非流动资产"/>
    <hyperlink ref="D35" location="其他流动资产!A1" display="其他流动资产"/>
    <hyperlink ref="C36" location="非流动资产评估汇总!A1" display="非流动资产"/>
    <hyperlink ref="D36" location="债权投资!A1" display="债权投资"/>
    <hyperlink ref="D37" location="其他债权投资!A1" display="其他债权投资"/>
    <hyperlink ref="D38" location="长期应收款!A1" display="长期应收款"/>
    <hyperlink ref="D39" location="长期股权投资!A1" display="长期股权投资"/>
    <hyperlink ref="D40" location="其他权益工具投资!A1" display="其他权益工具投资"/>
    <hyperlink ref="D41" location="其他非流动金融资产!A1" display="其他非流动金融资产"/>
    <hyperlink ref="D42" location="投资性房地产汇总表!A1" display="投资性房地产"/>
    <hyperlink ref="E42" location="'投资性房地产-房屋成本模式'!A1" display="投资性房地产-房屋成本模式"/>
    <hyperlink ref="E43" location="'投资性房地产-房屋公允模式'!A1" display="投资性房地产-房屋公允模式"/>
    <hyperlink ref="E44" location="'投资性地产-土地成本模式'!A1" display="投资性地产-土地成本模式"/>
    <hyperlink ref="E45" location="'投资性地产-土地公允模式'!A1" display="投资性地产-土地公允模式"/>
    <hyperlink ref="D46" location="固定资产汇总!A1" display="固定资产"/>
    <hyperlink ref="E46" location="房屋建筑物!A1" display="房屋建筑物"/>
    <hyperlink ref="E47" location="构筑物!A1" display="构筑物"/>
    <hyperlink ref="E48" location="管道沟槽!A1" display="管道沟槽"/>
    <hyperlink ref="E49" location="机器设备!A1" display="机器设备"/>
    <hyperlink ref="E50" location="车辆!A1" display="车辆"/>
    <hyperlink ref="E51" location="电子设备!A1" display="电子设备"/>
    <hyperlink ref="E52" location="土地!A1" display="土地"/>
    <hyperlink ref="E53" location="固定资产清理!A1" display="固定资产清理"/>
    <hyperlink ref="D54" location="在建工程汇总!A1" display="在建工程"/>
    <hyperlink ref="E54" location="'在建-土建'!A1" display="土建工程"/>
    <hyperlink ref="E55" location="'在建-设备'!A1" display="设备安装"/>
    <hyperlink ref="E56" location="'在建-待摊费用'!A1" display="待摊费用"/>
    <hyperlink ref="E57" location="'在建-预付工程款'!A1" display="预付工程款"/>
    <hyperlink ref="E58" location="'在建-工程物资'!A1" display="工程物资"/>
    <hyperlink ref="D59" location="生产性生物资产!A1" display="生产性生物资产"/>
    <hyperlink ref="D60" location="油气资产!A1" display="油气资产"/>
    <hyperlink ref="D62" location="无形资产汇总!A1" display="无形资产"/>
    <hyperlink ref="E62" location="'无形-土地使用权'!A1" display="土地使用权"/>
    <hyperlink ref="E63" location="'无形-矿业权'!A1" display="矿业权"/>
    <hyperlink ref="E65" location="'无形-其他'!A1" display="其他无形资产"/>
    <hyperlink ref="D66" location="开发支出!A1" display="开发支出"/>
    <hyperlink ref="D67" location="商誉!A1" display="商誉"/>
    <hyperlink ref="D68" location="长期待摊费用!A1" display="长期待摊费用"/>
    <hyperlink ref="D69" location="递延所得税资产!A1" display="递延所得税资产"/>
    <hyperlink ref="D70" location="其他非流动资产!A1" display="其他非流动资产"/>
    <hyperlink ref="F10" location="流动负债汇总!A1" display="流动负债"/>
    <hyperlink ref="G10" location="短期借款!A1" display="短期借款"/>
    <hyperlink ref="G11" location="交易性金融负债!A1" display="交易性金融负债"/>
    <hyperlink ref="G12" location="衍生金融负债!A1" display="衍生金融负债"/>
    <hyperlink ref="G13" location="应付票据!A1" display="应付票据"/>
    <hyperlink ref="G14" location="应付账款!A1" display="应付账款"/>
    <hyperlink ref="G15" location="预收账款!A1" display="预收账款"/>
    <hyperlink ref="G16" location="合同负债!A1" display="合同负债"/>
    <hyperlink ref="G17" location="应付职工薪酬!A1" display="应付职工薪酬"/>
    <hyperlink ref="G18" location="应交税费!A1" display="应交税费"/>
    <hyperlink ref="G19" location="其他应付款汇总!A1" display="其他应付款"/>
    <hyperlink ref="H19" location="其他应付款!A1" display="其他应付款"/>
    <hyperlink ref="H20" location="'其他应付-利息'!A1" display="应付利息"/>
    <hyperlink ref="H21" location="'其他应付-股利'!A1" display="应付股利"/>
    <hyperlink ref="G22" location="持有侍售负债!A1" display="持有侍售负债"/>
    <hyperlink ref="G23" location="一年到期非流动负债!A1" display="一年到期非流动负债"/>
    <hyperlink ref="G24" location="其他流动负债!A1" display="其他流动负债"/>
    <hyperlink ref="F25" location="'非流动负债汇总 '!A1" display="非流动负债"/>
    <hyperlink ref="G25" location="长期借款!A1" display="长期借款"/>
    <hyperlink ref="G26" location="应付债券!A1" display="应付债券"/>
    <hyperlink ref="G28" location="长期应付款合计!A1" display="长期应付款"/>
    <hyperlink ref="H28" location="长期应付款!A1" display="长期应付款"/>
    <hyperlink ref="H29" location="'长期应付-专项应付款'!A1" display="专项应付款"/>
    <hyperlink ref="G30" location="预计负债!A1" display="预计负债"/>
    <hyperlink ref="G31" location="递延收益!A1" display="递延收益"/>
    <hyperlink ref="G32" location="递延所得税负债!A1" display="递延所得税负债"/>
    <hyperlink ref="G33" location="其他非流动负债!A1" display="其他非流动负债"/>
    <hyperlink ref="G27" location="租赁负债!A1" display="租赁负债"/>
    <hyperlink ref="D61" location="使用权资产!A1" display="使用权资产"/>
    <hyperlink ref="E64" location="'无形-海域使用权'!A1" display="海域使用权"/>
  </hyperlink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19"/>
  <dimension ref="A1:K32"/>
  <sheetViews>
    <sheetView zoomScale="90" zoomScaleNormal="90" workbookViewId="0">
      <pane ySplit="6" topLeftCell="A7" activePane="bottomLeft" state="frozen"/>
      <selection/>
      <selection pane="bottomLeft" activeCell="M20" sqref="M20"/>
    </sheetView>
  </sheetViews>
  <sheetFormatPr defaultColWidth="9" defaultRowHeight="15.75" customHeight="1"/>
  <cols>
    <col min="1" max="1" width="7.58333333333333" style="15" customWidth="1"/>
    <col min="2" max="2" width="25.25" style="15" customWidth="1"/>
    <col min="3" max="3" width="8.75" style="15" customWidth="1"/>
    <col min="4" max="4" width="9.58333333333333" style="15" customWidth="1"/>
    <col min="5" max="5" width="9.25" style="15" customWidth="1"/>
    <col min="6" max="6" width="14" style="206" hidden="1" customWidth="1" outlineLevel="1"/>
    <col min="7" max="7" width="14.5833333333333" style="206" customWidth="1" collapsed="1"/>
    <col min="8" max="8" width="14.5833333333333" style="206" customWidth="1"/>
    <col min="9" max="9" width="12.25" style="206" customWidth="1"/>
    <col min="10" max="10" width="9.25" style="206" customWidth="1"/>
    <col min="11" max="11" width="14.5833333333333" style="15" customWidth="1"/>
    <col min="12" max="16384" width="9" style="15"/>
  </cols>
  <sheetData>
    <row r="1" s="85" customFormat="1" ht="10.5" spans="1:11">
      <c r="A1" s="86" t="s">
        <v>361</v>
      </c>
      <c r="B1" s="86" t="s">
        <v>362</v>
      </c>
      <c r="C1" s="87"/>
      <c r="D1" s="87"/>
      <c r="E1" s="87"/>
      <c r="F1" s="87"/>
      <c r="G1" s="87"/>
      <c r="H1" s="87"/>
      <c r="I1" s="87"/>
      <c r="J1" s="87"/>
      <c r="K1" s="87"/>
    </row>
    <row r="2" s="12" customFormat="1" ht="30" customHeight="1" spans="1:11">
      <c r="A2" s="19" t="s">
        <v>470</v>
      </c>
      <c r="B2" s="19"/>
      <c r="C2" s="19"/>
      <c r="D2" s="19"/>
      <c r="E2" s="19"/>
      <c r="F2" s="19"/>
      <c r="G2" s="19"/>
      <c r="H2" s="19"/>
      <c r="I2" s="19"/>
      <c r="J2" s="19"/>
      <c r="K2" s="19"/>
    </row>
    <row r="3" ht="15" customHeight="1" spans="1:11">
      <c r="A3" s="20" t="e">
        <f>CONCATENATE(#REF!,#REF!,#REF!,#REF!,#REF!,#REF!,#REF!)</f>
        <v>#REF!</v>
      </c>
      <c r="B3" s="20"/>
      <c r="C3" s="20"/>
      <c r="D3" s="20"/>
      <c r="E3" s="20"/>
      <c r="F3" s="20"/>
      <c r="G3" s="20"/>
      <c r="H3" s="21"/>
      <c r="I3" s="21"/>
      <c r="J3" s="21"/>
      <c r="K3" s="21"/>
    </row>
    <row r="4" ht="15" customHeight="1" spans="1:11">
      <c r="A4" s="20"/>
      <c r="B4" s="20"/>
      <c r="C4" s="20"/>
      <c r="D4" s="20"/>
      <c r="E4" s="20"/>
      <c r="F4" s="20"/>
      <c r="G4" s="20"/>
      <c r="H4" s="21"/>
      <c r="I4" s="21"/>
      <c r="J4" s="21"/>
      <c r="K4" s="22" t="s">
        <v>471</v>
      </c>
    </row>
    <row r="5" ht="15" customHeight="1" spans="1:11">
      <c r="A5" s="23" t="e">
        <f>#REF!&amp;#REF!</f>
        <v>#REF!</v>
      </c>
      <c r="K5" s="22" t="s">
        <v>282</v>
      </c>
    </row>
    <row r="6" s="13" customFormat="1" ht="25.15" customHeight="1" spans="1:11">
      <c r="A6" s="24" t="s">
        <v>283</v>
      </c>
      <c r="B6" s="24" t="s">
        <v>472</v>
      </c>
      <c r="C6" s="24" t="s">
        <v>473</v>
      </c>
      <c r="D6" s="24" t="s">
        <v>474</v>
      </c>
      <c r="E6" s="24" t="s">
        <v>454</v>
      </c>
      <c r="F6" s="240" t="s">
        <v>243</v>
      </c>
      <c r="G6" s="36" t="s">
        <v>244</v>
      </c>
      <c r="H6" s="213" t="s">
        <v>245</v>
      </c>
      <c r="I6" s="24" t="s">
        <v>246</v>
      </c>
      <c r="J6" s="213" t="s">
        <v>285</v>
      </c>
      <c r="K6" s="24" t="s">
        <v>419</v>
      </c>
    </row>
    <row r="7" ht="15" customHeight="1" spans="1:11">
      <c r="A7" s="27"/>
      <c r="B7" s="28"/>
      <c r="C7" s="73"/>
      <c r="D7" s="73"/>
      <c r="E7" s="279"/>
      <c r="F7" s="30"/>
      <c r="G7" s="34"/>
      <c r="H7" s="31"/>
      <c r="I7" s="68" t="str">
        <f>IF(OR(AND(G7=0,H7=0),H7=0),"",H7-G7)</f>
        <v/>
      </c>
      <c r="J7" s="68" t="str">
        <f>IF(ISERROR(I7/G7),"",I7/ABS(G7)*100)</f>
        <v/>
      </c>
      <c r="K7" s="33"/>
    </row>
    <row r="8" ht="15" customHeight="1" spans="1:11">
      <c r="A8" s="27"/>
      <c r="B8" s="28"/>
      <c r="C8" s="73"/>
      <c r="D8" s="73"/>
      <c r="E8" s="279"/>
      <c r="F8" s="30"/>
      <c r="G8" s="34"/>
      <c r="H8" s="31"/>
      <c r="I8" s="31" t="str">
        <f t="shared" ref="I8:I32" si="0">IF(OR(AND(G8=0,H8=0),H8=0),"",H8-G8)</f>
        <v/>
      </c>
      <c r="J8" s="31" t="str">
        <f t="shared" ref="J8:J32" si="1">IF(ISERROR(I8/G8),"",I8/ABS(G8)*100)</f>
        <v/>
      </c>
      <c r="K8" s="33"/>
    </row>
    <row r="9" ht="15" customHeight="1" spans="1:11">
      <c r="A9" s="27"/>
      <c r="B9" s="28"/>
      <c r="C9" s="73"/>
      <c r="D9" s="73"/>
      <c r="E9" s="279"/>
      <c r="F9" s="30"/>
      <c r="G9" s="34"/>
      <c r="H9" s="31"/>
      <c r="I9" s="31" t="str">
        <f t="shared" si="0"/>
        <v/>
      </c>
      <c r="J9" s="31" t="str">
        <f t="shared" si="1"/>
        <v/>
      </c>
      <c r="K9" s="33"/>
    </row>
    <row r="10" ht="15" customHeight="1" spans="1:11">
      <c r="A10" s="27"/>
      <c r="B10" s="28"/>
      <c r="C10" s="73"/>
      <c r="D10" s="73"/>
      <c r="E10" s="279"/>
      <c r="F10" s="30"/>
      <c r="G10" s="34"/>
      <c r="H10" s="31"/>
      <c r="I10" s="31" t="str">
        <f t="shared" si="0"/>
        <v/>
      </c>
      <c r="J10" s="31" t="str">
        <f t="shared" si="1"/>
        <v/>
      </c>
      <c r="K10" s="33"/>
    </row>
    <row r="11" ht="15" customHeight="1" spans="1:11">
      <c r="A11" s="27"/>
      <c r="B11" s="28"/>
      <c r="C11" s="73"/>
      <c r="D11" s="73"/>
      <c r="E11" s="279"/>
      <c r="F11" s="30"/>
      <c r="G11" s="34"/>
      <c r="H11" s="31"/>
      <c r="I11" s="31" t="str">
        <f t="shared" si="0"/>
        <v/>
      </c>
      <c r="J11" s="31" t="str">
        <f t="shared" si="1"/>
        <v/>
      </c>
      <c r="K11" s="33"/>
    </row>
    <row r="12" ht="15" customHeight="1" spans="1:11">
      <c r="A12" s="27"/>
      <c r="B12" s="28"/>
      <c r="C12" s="73"/>
      <c r="D12" s="73"/>
      <c r="E12" s="279"/>
      <c r="F12" s="30"/>
      <c r="G12" s="34"/>
      <c r="H12" s="31"/>
      <c r="I12" s="31" t="str">
        <f t="shared" si="0"/>
        <v/>
      </c>
      <c r="J12" s="31" t="str">
        <f t="shared" si="1"/>
        <v/>
      </c>
      <c r="K12" s="33"/>
    </row>
    <row r="13" ht="15" customHeight="1" spans="1:11">
      <c r="A13" s="27"/>
      <c r="B13" s="28"/>
      <c r="C13" s="73"/>
      <c r="D13" s="73"/>
      <c r="E13" s="279"/>
      <c r="F13" s="30"/>
      <c r="G13" s="34"/>
      <c r="H13" s="31"/>
      <c r="I13" s="31" t="str">
        <f t="shared" si="0"/>
        <v/>
      </c>
      <c r="J13" s="31" t="str">
        <f t="shared" si="1"/>
        <v/>
      </c>
      <c r="K13" s="33"/>
    </row>
    <row r="14" ht="15" customHeight="1" spans="1:11">
      <c r="A14" s="27"/>
      <c r="B14" s="28"/>
      <c r="C14" s="73"/>
      <c r="D14" s="73"/>
      <c r="E14" s="279"/>
      <c r="F14" s="30"/>
      <c r="G14" s="34"/>
      <c r="H14" s="31"/>
      <c r="I14" s="31" t="str">
        <f t="shared" si="0"/>
        <v/>
      </c>
      <c r="J14" s="31" t="str">
        <f t="shared" si="1"/>
        <v/>
      </c>
      <c r="K14" s="33"/>
    </row>
    <row r="15" ht="15" customHeight="1" spans="1:11">
      <c r="A15" s="27"/>
      <c r="B15" s="28"/>
      <c r="C15" s="73"/>
      <c r="D15" s="73"/>
      <c r="E15" s="279"/>
      <c r="F15" s="30"/>
      <c r="G15" s="34"/>
      <c r="H15" s="31"/>
      <c r="I15" s="31" t="str">
        <f t="shared" si="0"/>
        <v/>
      </c>
      <c r="J15" s="31" t="str">
        <f t="shared" si="1"/>
        <v/>
      </c>
      <c r="K15" s="33"/>
    </row>
    <row r="16" ht="15" customHeight="1" spans="1:11">
      <c r="A16" s="27"/>
      <c r="B16" s="28"/>
      <c r="C16" s="73"/>
      <c r="D16" s="73"/>
      <c r="E16" s="279"/>
      <c r="F16" s="30"/>
      <c r="G16" s="34"/>
      <c r="H16" s="31"/>
      <c r="I16" s="31" t="str">
        <f t="shared" si="0"/>
        <v/>
      </c>
      <c r="J16" s="31" t="str">
        <f t="shared" si="1"/>
        <v/>
      </c>
      <c r="K16" s="33"/>
    </row>
    <row r="17" ht="15" customHeight="1" spans="1:11">
      <c r="A17" s="27"/>
      <c r="B17" s="28"/>
      <c r="C17" s="73"/>
      <c r="D17" s="73"/>
      <c r="E17" s="279"/>
      <c r="F17" s="30"/>
      <c r="G17" s="34"/>
      <c r="H17" s="31"/>
      <c r="I17" s="31" t="str">
        <f t="shared" si="0"/>
        <v/>
      </c>
      <c r="J17" s="31" t="str">
        <f t="shared" si="1"/>
        <v/>
      </c>
      <c r="K17" s="33"/>
    </row>
    <row r="18" ht="15" customHeight="1" spans="1:11">
      <c r="A18" s="27"/>
      <c r="B18" s="28"/>
      <c r="C18" s="73"/>
      <c r="D18" s="73"/>
      <c r="E18" s="279"/>
      <c r="F18" s="30"/>
      <c r="G18" s="34"/>
      <c r="H18" s="31"/>
      <c r="I18" s="31" t="str">
        <f t="shared" si="0"/>
        <v/>
      </c>
      <c r="J18" s="31" t="str">
        <f t="shared" si="1"/>
        <v/>
      </c>
      <c r="K18" s="33"/>
    </row>
    <row r="19" ht="15" customHeight="1" spans="1:11">
      <c r="A19" s="27"/>
      <c r="B19" s="28"/>
      <c r="C19" s="73"/>
      <c r="D19" s="73"/>
      <c r="E19" s="279"/>
      <c r="F19" s="30"/>
      <c r="G19" s="34"/>
      <c r="H19" s="31"/>
      <c r="I19" s="31" t="str">
        <f t="shared" si="0"/>
        <v/>
      </c>
      <c r="J19" s="31" t="str">
        <f t="shared" si="1"/>
        <v/>
      </c>
      <c r="K19" s="33"/>
    </row>
    <row r="20" ht="15" customHeight="1" spans="1:11">
      <c r="A20" s="27"/>
      <c r="B20" s="28"/>
      <c r="C20" s="73"/>
      <c r="D20" s="73"/>
      <c r="E20" s="279"/>
      <c r="F20" s="30"/>
      <c r="G20" s="34"/>
      <c r="H20" s="31"/>
      <c r="I20" s="31" t="str">
        <f t="shared" si="0"/>
        <v/>
      </c>
      <c r="J20" s="31" t="str">
        <f t="shared" si="1"/>
        <v/>
      </c>
      <c r="K20" s="33"/>
    </row>
    <row r="21" ht="15" customHeight="1" spans="1:11">
      <c r="A21" s="27"/>
      <c r="B21" s="28"/>
      <c r="C21" s="73"/>
      <c r="D21" s="73"/>
      <c r="E21" s="279"/>
      <c r="F21" s="30"/>
      <c r="G21" s="34"/>
      <c r="H21" s="31"/>
      <c r="I21" s="31" t="str">
        <f t="shared" si="0"/>
        <v/>
      </c>
      <c r="J21" s="31" t="str">
        <f t="shared" si="1"/>
        <v/>
      </c>
      <c r="K21" s="33"/>
    </row>
    <row r="22" ht="15" customHeight="1" spans="1:11">
      <c r="A22" s="27"/>
      <c r="B22" s="28"/>
      <c r="C22" s="73"/>
      <c r="D22" s="73"/>
      <c r="E22" s="279"/>
      <c r="F22" s="30"/>
      <c r="G22" s="34"/>
      <c r="H22" s="31"/>
      <c r="I22" s="31" t="str">
        <f t="shared" si="0"/>
        <v/>
      </c>
      <c r="J22" s="31" t="str">
        <f t="shared" si="1"/>
        <v/>
      </c>
      <c r="K22" s="33"/>
    </row>
    <row r="23" ht="15" customHeight="1" spans="1:11">
      <c r="A23" s="27"/>
      <c r="B23" s="28"/>
      <c r="C23" s="73"/>
      <c r="D23" s="73"/>
      <c r="E23" s="279"/>
      <c r="F23" s="30"/>
      <c r="G23" s="34"/>
      <c r="H23" s="31"/>
      <c r="I23" s="31" t="str">
        <f t="shared" si="0"/>
        <v/>
      </c>
      <c r="J23" s="31" t="str">
        <f t="shared" si="1"/>
        <v/>
      </c>
      <c r="K23" s="33"/>
    </row>
    <row r="24" ht="15" customHeight="1" spans="1:11">
      <c r="A24" s="27"/>
      <c r="B24" s="28"/>
      <c r="C24" s="73"/>
      <c r="D24" s="73"/>
      <c r="E24" s="279"/>
      <c r="F24" s="30"/>
      <c r="G24" s="34"/>
      <c r="H24" s="31"/>
      <c r="I24" s="31" t="str">
        <f t="shared" si="0"/>
        <v/>
      </c>
      <c r="J24" s="31" t="str">
        <f t="shared" si="1"/>
        <v/>
      </c>
      <c r="K24" s="33"/>
    </row>
    <row r="25" ht="15" customHeight="1" spans="1:11">
      <c r="A25" s="27"/>
      <c r="B25" s="28"/>
      <c r="C25" s="73"/>
      <c r="D25" s="73"/>
      <c r="E25" s="279"/>
      <c r="F25" s="30"/>
      <c r="G25" s="34"/>
      <c r="H25" s="31"/>
      <c r="I25" s="31" t="str">
        <f t="shared" si="0"/>
        <v/>
      </c>
      <c r="J25" s="31" t="str">
        <f t="shared" si="1"/>
        <v/>
      </c>
      <c r="K25" s="33"/>
    </row>
    <row r="26" ht="15" customHeight="1" spans="1:11">
      <c r="A26" s="27"/>
      <c r="B26" s="28"/>
      <c r="C26" s="73"/>
      <c r="D26" s="73"/>
      <c r="E26" s="279"/>
      <c r="F26" s="30"/>
      <c r="G26" s="34"/>
      <c r="H26" s="31"/>
      <c r="I26" s="31" t="str">
        <f t="shared" si="0"/>
        <v/>
      </c>
      <c r="J26" s="31" t="str">
        <f t="shared" si="1"/>
        <v/>
      </c>
      <c r="K26" s="33"/>
    </row>
    <row r="27" ht="15" customHeight="1" spans="1:11">
      <c r="A27" s="27"/>
      <c r="B27" s="28"/>
      <c r="C27" s="73"/>
      <c r="D27" s="73"/>
      <c r="E27" s="279"/>
      <c r="F27" s="30"/>
      <c r="G27" s="34"/>
      <c r="H27" s="31"/>
      <c r="I27" s="31" t="str">
        <f t="shared" si="0"/>
        <v/>
      </c>
      <c r="J27" s="31" t="str">
        <f t="shared" si="1"/>
        <v/>
      </c>
      <c r="K27" s="33"/>
    </row>
    <row r="28" ht="15" customHeight="1" spans="1:11">
      <c r="A28" s="27"/>
      <c r="B28" s="28"/>
      <c r="C28" s="73"/>
      <c r="D28" s="73"/>
      <c r="E28" s="279"/>
      <c r="F28" s="30"/>
      <c r="G28" s="34"/>
      <c r="H28" s="31"/>
      <c r="I28" s="31" t="str">
        <f t="shared" si="0"/>
        <v/>
      </c>
      <c r="J28" s="31" t="str">
        <f t="shared" si="1"/>
        <v/>
      </c>
      <c r="K28" s="33"/>
    </row>
    <row r="29" s="14" customFormat="1" ht="15" customHeight="1" spans="1:11">
      <c r="A29" s="93" t="s">
        <v>475</v>
      </c>
      <c r="B29" s="94"/>
      <c r="C29" s="88"/>
      <c r="D29" s="88"/>
      <c r="E29" s="41"/>
      <c r="F29" s="38">
        <f>SUM(F7:F28)</f>
        <v>0</v>
      </c>
      <c r="G29" s="39">
        <f>SUM(G7:G28)</f>
        <v>0</v>
      </c>
      <c r="H29" s="39">
        <f>SUM(H7:H28)</f>
        <v>0</v>
      </c>
      <c r="I29" s="40" t="str">
        <f t="shared" si="0"/>
        <v/>
      </c>
      <c r="J29" s="40" t="str">
        <f t="shared" si="1"/>
        <v/>
      </c>
      <c r="K29" s="41"/>
    </row>
    <row r="30" ht="15" customHeight="1" spans="1:11">
      <c r="A30" s="95" t="s">
        <v>476</v>
      </c>
      <c r="B30" s="96"/>
      <c r="C30" s="97"/>
      <c r="D30" s="97"/>
      <c r="E30" s="33"/>
      <c r="F30" s="280">
        <v>0</v>
      </c>
      <c r="G30" s="239">
        <v>0</v>
      </c>
      <c r="H30" s="238"/>
      <c r="I30" s="31" t="str">
        <f t="shared" si="0"/>
        <v/>
      </c>
      <c r="J30" s="31" t="str">
        <f t="shared" si="1"/>
        <v/>
      </c>
      <c r="K30" s="33"/>
    </row>
    <row r="31" customFormat="1" ht="15" customHeight="1" spans="1:11">
      <c r="A31" s="95" t="s">
        <v>477</v>
      </c>
      <c r="B31" s="96"/>
      <c r="C31" s="97"/>
      <c r="D31" s="97"/>
      <c r="E31" s="33"/>
      <c r="F31" s="280"/>
      <c r="G31" s="239"/>
      <c r="H31" s="239">
        <v>0</v>
      </c>
      <c r="I31" s="31" t="str">
        <f t="shared" si="0"/>
        <v/>
      </c>
      <c r="J31" s="31" t="str">
        <f t="shared" si="1"/>
        <v/>
      </c>
      <c r="K31" s="33"/>
    </row>
    <row r="32" s="14" customFormat="1" ht="15" customHeight="1" spans="1:11">
      <c r="A32" s="93" t="s">
        <v>478</v>
      </c>
      <c r="B32" s="94"/>
      <c r="C32" s="88"/>
      <c r="D32" s="88"/>
      <c r="E32" s="41"/>
      <c r="F32" s="38">
        <f>F29-F30</f>
        <v>0</v>
      </c>
      <c r="G32" s="39">
        <f>G29-G30</f>
        <v>0</v>
      </c>
      <c r="H32" s="39">
        <f>H29-H30</f>
        <v>0</v>
      </c>
      <c r="I32" s="40" t="str">
        <f t="shared" si="0"/>
        <v/>
      </c>
      <c r="J32" s="40" t="str">
        <f t="shared" si="1"/>
        <v/>
      </c>
      <c r="K32" s="41"/>
    </row>
  </sheetData>
  <mergeCells count="6">
    <mergeCell ref="A2:K2"/>
    <mergeCell ref="A3:K3"/>
    <mergeCell ref="A29:B29"/>
    <mergeCell ref="A30:B30"/>
    <mergeCell ref="A31:B31"/>
    <mergeCell ref="A32:B32"/>
  </mergeCells>
  <hyperlinks>
    <hyperlink ref="A1" location="索引目录!D12" display="返回索引页"/>
    <hyperlink ref="B1" location="流动资产汇总表!B9"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20"/>
  <dimension ref="A1:V34"/>
  <sheetViews>
    <sheetView zoomScale="90" zoomScaleNormal="90" workbookViewId="0">
      <pane ySplit="6" topLeftCell="A7" activePane="bottomLeft" state="frozen"/>
      <selection/>
      <selection pane="bottomLeft" activeCell="D21" sqref="D21"/>
    </sheetView>
  </sheetViews>
  <sheetFormatPr defaultColWidth="9" defaultRowHeight="15.75" customHeight="1"/>
  <cols>
    <col min="1" max="1" width="7.58333333333333" style="15" customWidth="1"/>
    <col min="2" max="2" width="30.3333333333333" style="15" customWidth="1"/>
    <col min="3" max="3" width="20.0833333333333" style="15" customWidth="1"/>
    <col min="4" max="4" width="8.75" style="15" customWidth="1"/>
    <col min="5" max="5" width="7.75" style="15" customWidth="1"/>
    <col min="6" max="6" width="6.33333333333333" style="15" customWidth="1"/>
    <col min="7" max="7" width="13.0833333333333" style="15" hidden="1" customWidth="1" outlineLevel="1"/>
    <col min="8" max="8" width="10.25" style="206" hidden="1" customWidth="1" outlineLevel="1"/>
    <col min="9" max="12" width="8.75" style="206" hidden="1" customWidth="1" outlineLevel="1"/>
    <col min="13" max="13" width="10.25" style="206" hidden="1" customWidth="1" outlineLevel="1"/>
    <col min="14" max="15" width="15.75" style="206" hidden="1" customWidth="1" outlineLevel="1"/>
    <col min="16" max="16" width="10.75" style="263" hidden="1" customWidth="1" outlineLevel="1"/>
    <col min="17" max="17" width="14.25" style="15" customWidth="1" collapsed="1"/>
    <col min="18" max="18" width="14.25" style="15" customWidth="1"/>
    <col min="19" max="19" width="10.75" style="15" customWidth="1"/>
    <col min="20" max="20" width="9.58333333333333" style="15" customWidth="1"/>
    <col min="21" max="21" width="12.0833333333333" style="15" customWidth="1"/>
    <col min="22" max="22" width="13" style="15" customWidth="1"/>
    <col min="23" max="16384" width="9" style="15"/>
  </cols>
  <sheetData>
    <row r="1" s="85" customFormat="1" ht="10.5" spans="1:22">
      <c r="A1" s="90" t="s">
        <v>412</v>
      </c>
      <c r="B1" s="86" t="s">
        <v>479</v>
      </c>
      <c r="C1" s="87"/>
      <c r="D1" s="87"/>
      <c r="E1" s="87"/>
      <c r="F1" s="87"/>
      <c r="G1" s="87"/>
      <c r="H1" s="87"/>
      <c r="I1" s="87"/>
      <c r="J1" s="87"/>
      <c r="K1" s="87"/>
      <c r="L1" s="87"/>
      <c r="M1" s="87"/>
      <c r="N1" s="87"/>
      <c r="O1" s="87"/>
      <c r="P1" s="87"/>
      <c r="Q1" s="87"/>
      <c r="R1" s="87"/>
      <c r="S1" s="87"/>
      <c r="T1" s="87"/>
      <c r="U1" s="87"/>
    </row>
    <row r="2" s="12" customFormat="1" ht="30" customHeight="1" spans="1:22">
      <c r="A2" s="19" t="s">
        <v>480</v>
      </c>
      <c r="B2" s="19"/>
      <c r="C2" s="19"/>
      <c r="D2" s="19"/>
      <c r="E2" s="19"/>
      <c r="F2" s="19"/>
      <c r="G2" s="19"/>
      <c r="H2" s="19"/>
      <c r="I2" s="19"/>
      <c r="J2" s="19"/>
      <c r="K2" s="19"/>
      <c r="L2" s="19"/>
      <c r="M2" s="19"/>
      <c r="N2" s="19"/>
      <c r="O2" s="19"/>
      <c r="P2" s="19"/>
      <c r="Q2" s="19"/>
      <c r="R2" s="19"/>
      <c r="S2" s="19"/>
      <c r="T2" s="19"/>
      <c r="U2" s="19"/>
    </row>
    <row r="3" ht="15" customHeight="1" spans="1:22">
      <c r="A3" s="20" t="e">
        <f>CONCATENATE(#REF!,#REF!,#REF!,#REF!,#REF!,#REF!,#REF!)</f>
        <v>#REF!</v>
      </c>
      <c r="B3" s="20"/>
      <c r="C3" s="20"/>
      <c r="D3" s="20"/>
      <c r="E3" s="20"/>
      <c r="F3" s="20"/>
      <c r="G3" s="20"/>
      <c r="H3" s="20"/>
      <c r="I3" s="20"/>
      <c r="J3" s="21"/>
      <c r="K3" s="21"/>
      <c r="L3" s="21"/>
      <c r="M3" s="21"/>
      <c r="N3" s="21"/>
      <c r="O3" s="21"/>
      <c r="P3" s="21"/>
      <c r="Q3" s="21"/>
      <c r="R3" s="21"/>
      <c r="S3" s="21"/>
      <c r="T3" s="21"/>
      <c r="U3" s="21"/>
      <c r="V3" s="15" t="e">
        <f>CONCATENATE(#REF!,#REF!,#REF!,#REF!,#REF!,#REF!)</f>
        <v>#REF!</v>
      </c>
    </row>
    <row r="4" ht="15" customHeight="1" spans="1:22">
      <c r="A4" s="20"/>
      <c r="B4" s="20"/>
      <c r="C4" s="20"/>
      <c r="D4" s="20"/>
      <c r="E4" s="20"/>
      <c r="F4" s="20"/>
      <c r="G4" s="20"/>
      <c r="H4" s="20"/>
      <c r="I4" s="20"/>
      <c r="J4" s="21"/>
      <c r="K4" s="21"/>
      <c r="L4" s="22"/>
      <c r="M4" s="21"/>
      <c r="N4" s="21"/>
      <c r="O4" s="21"/>
      <c r="P4" s="21"/>
      <c r="Q4" s="21"/>
      <c r="R4" s="21"/>
      <c r="S4" s="21"/>
      <c r="T4" s="21"/>
      <c r="U4" s="22" t="s">
        <v>481</v>
      </c>
    </row>
    <row r="5" ht="15" customHeight="1" spans="1:22">
      <c r="A5" s="23" t="e">
        <f>#REF!&amp;#REF!</f>
        <v>#REF!</v>
      </c>
      <c r="N5" s="264" t="s">
        <v>482</v>
      </c>
      <c r="O5" s="265"/>
      <c r="P5" s="266" t="s">
        <v>483</v>
      </c>
      <c r="Q5" s="194"/>
      <c r="U5" s="22" t="s">
        <v>282</v>
      </c>
    </row>
    <row r="6" s="13" customFormat="1" ht="26.65" customHeight="1" spans="1:22">
      <c r="A6" s="24" t="s">
        <v>283</v>
      </c>
      <c r="B6" s="24" t="s">
        <v>484</v>
      </c>
      <c r="C6" s="24" t="s">
        <v>485</v>
      </c>
      <c r="D6" s="24" t="s">
        <v>486</v>
      </c>
      <c r="E6" s="24" t="s">
        <v>487</v>
      </c>
      <c r="F6" s="52" t="s">
        <v>488</v>
      </c>
      <c r="G6" s="24" t="s">
        <v>243</v>
      </c>
      <c r="H6" s="267" t="s">
        <v>489</v>
      </c>
      <c r="I6" s="268" t="s">
        <v>490</v>
      </c>
      <c r="J6" s="267" t="s">
        <v>491</v>
      </c>
      <c r="K6" s="267" t="s">
        <v>492</v>
      </c>
      <c r="L6" s="267" t="s">
        <v>493</v>
      </c>
      <c r="M6" s="267" t="s">
        <v>494</v>
      </c>
      <c r="N6" s="264"/>
      <c r="O6" s="269" t="s">
        <v>495</v>
      </c>
      <c r="P6" s="270"/>
      <c r="Q6" s="36" t="s">
        <v>244</v>
      </c>
      <c r="R6" s="24" t="s">
        <v>245</v>
      </c>
      <c r="S6" s="24" t="s">
        <v>246</v>
      </c>
      <c r="T6" s="24" t="s">
        <v>285</v>
      </c>
      <c r="U6" s="24" t="s">
        <v>419</v>
      </c>
    </row>
    <row r="7" ht="15.5" spans="1:22">
      <c r="A7" s="27">
        <v>1</v>
      </c>
      <c r="B7" s="28"/>
      <c r="C7" s="116"/>
      <c r="D7" s="29"/>
      <c r="E7" s="27"/>
      <c r="F7" s="117"/>
      <c r="G7" s="34"/>
      <c r="H7" s="272"/>
      <c r="I7" s="272"/>
      <c r="J7" s="272"/>
      <c r="K7" s="272"/>
      <c r="L7" s="272"/>
      <c r="M7" s="272"/>
      <c r="N7" s="272"/>
      <c r="O7" s="273"/>
      <c r="P7" s="274"/>
      <c r="Q7" s="34"/>
      <c r="R7" s="31"/>
      <c r="S7" s="68" t="str">
        <f>IF(OR(AND(Q7=0,R7=0),R7=0),"",R7-Q7)</f>
        <v/>
      </c>
      <c r="T7" s="68" t="str">
        <f>IF(ISERROR(S7/Q7),"",S7/ABS(Q7)*100)</f>
        <v/>
      </c>
      <c r="U7" s="33"/>
    </row>
    <row r="8" ht="15.5" spans="1:22">
      <c r="A8" s="27">
        <v>2</v>
      </c>
      <c r="B8" s="28"/>
      <c r="C8" s="116"/>
      <c r="D8" s="29"/>
      <c r="E8" s="27"/>
      <c r="F8" s="117"/>
      <c r="G8" s="34"/>
      <c r="H8" s="272"/>
      <c r="I8" s="272"/>
      <c r="J8" s="272"/>
      <c r="K8" s="272"/>
      <c r="L8" s="272"/>
      <c r="M8" s="272"/>
      <c r="N8" s="272"/>
      <c r="O8" s="273"/>
      <c r="P8" s="274"/>
      <c r="Q8" s="34"/>
      <c r="R8" s="31"/>
      <c r="S8" s="31" t="str">
        <f t="shared" ref="S8:S31" si="0">IF(OR(AND(Q8=0,R8=0),R8=0),"",R8-Q8)</f>
        <v/>
      </c>
      <c r="T8" s="31" t="str">
        <f t="shared" ref="T8:T31" si="1">IF(ISERROR(S8/Q8),"",S8/ABS(Q8)*100)</f>
        <v/>
      </c>
      <c r="U8" s="33"/>
    </row>
    <row r="9" ht="15" customHeight="1" spans="1:22">
      <c r="A9" s="27"/>
      <c r="B9" s="28"/>
      <c r="C9" s="28"/>
      <c r="D9" s="29"/>
      <c r="E9" s="27"/>
      <c r="F9" s="117"/>
      <c r="G9" s="34"/>
      <c r="H9" s="272"/>
      <c r="I9" s="272"/>
      <c r="J9" s="272"/>
      <c r="K9" s="272"/>
      <c r="L9" s="272"/>
      <c r="M9" s="272"/>
      <c r="N9" s="272"/>
      <c r="O9" s="273"/>
      <c r="P9" s="274"/>
      <c r="Q9" s="34"/>
      <c r="R9" s="31"/>
      <c r="S9" s="31"/>
      <c r="T9" s="31"/>
      <c r="U9" s="33"/>
    </row>
    <row r="10" ht="15" customHeight="1" spans="1:22">
      <c r="A10" s="27"/>
      <c r="B10" s="28"/>
      <c r="C10" s="28"/>
      <c r="D10" s="29"/>
      <c r="E10" s="27" t="str">
        <f t="shared" ref="E10:E27" si="2">IF(D10=0,"",IF(($V$3-D10)&lt;365,"1年以内",IF(($V$3-D10)&lt;365*2,"1-2年",IF(($V$3-D10)&lt;365*3,"2-3年",IF(($V$3-D10)&lt;365*4,"3-4年",IF(($V$3-D10)&lt;365*5,"4-5年","5年以上"))))))</f>
        <v/>
      </c>
      <c r="F10" s="27"/>
      <c r="G10" s="31"/>
      <c r="H10" s="272"/>
      <c r="I10" s="272"/>
      <c r="J10" s="272"/>
      <c r="K10" s="272"/>
      <c r="L10" s="272"/>
      <c r="M10" s="272"/>
      <c r="N10" s="272">
        <f t="shared" ref="N10:N29" si="3">SUM(H10:M10)-G10</f>
        <v>0</v>
      </c>
      <c r="O10" s="273"/>
      <c r="P10" s="274"/>
      <c r="Q10" s="34"/>
      <c r="R10" s="31"/>
      <c r="S10" s="31" t="str">
        <f t="shared" si="0"/>
        <v/>
      </c>
      <c r="T10" s="31" t="str">
        <f t="shared" si="1"/>
        <v/>
      </c>
      <c r="U10" s="33"/>
    </row>
    <row r="11" ht="15" customHeight="1" spans="1:22">
      <c r="A11" s="27"/>
      <c r="B11" s="28"/>
      <c r="C11" s="28"/>
      <c r="D11" s="29"/>
      <c r="E11" s="27" t="str">
        <f t="shared" si="2"/>
        <v/>
      </c>
      <c r="F11" s="27"/>
      <c r="G11" s="31"/>
      <c r="H11" s="272"/>
      <c r="I11" s="272"/>
      <c r="J11" s="272"/>
      <c r="K11" s="272"/>
      <c r="L11" s="272"/>
      <c r="M11" s="272"/>
      <c r="N11" s="272">
        <f t="shared" si="3"/>
        <v>0</v>
      </c>
      <c r="O11" s="273"/>
      <c r="P11" s="274"/>
      <c r="Q11" s="34"/>
      <c r="R11" s="31"/>
      <c r="S11" s="31" t="str">
        <f t="shared" si="0"/>
        <v/>
      </c>
      <c r="T11" s="31" t="str">
        <f t="shared" si="1"/>
        <v/>
      </c>
      <c r="U11" s="33"/>
    </row>
    <row r="12" ht="15" customHeight="1" spans="1:22">
      <c r="A12" s="27"/>
      <c r="B12" s="28"/>
      <c r="C12" s="28"/>
      <c r="D12" s="29"/>
      <c r="E12" s="27" t="str">
        <f t="shared" si="2"/>
        <v/>
      </c>
      <c r="F12" s="27"/>
      <c r="G12" s="31"/>
      <c r="H12" s="272"/>
      <c r="I12" s="272"/>
      <c r="J12" s="272"/>
      <c r="K12" s="272"/>
      <c r="L12" s="272"/>
      <c r="M12" s="272"/>
      <c r="N12" s="272">
        <f t="shared" si="3"/>
        <v>0</v>
      </c>
      <c r="O12" s="273"/>
      <c r="P12" s="274"/>
      <c r="Q12" s="34"/>
      <c r="R12" s="31"/>
      <c r="S12" s="31" t="str">
        <f t="shared" si="0"/>
        <v/>
      </c>
      <c r="T12" s="31" t="str">
        <f t="shared" si="1"/>
        <v/>
      </c>
      <c r="U12" s="33"/>
    </row>
    <row r="13" ht="15" customHeight="1" spans="1:22">
      <c r="A13" s="27"/>
      <c r="B13" s="28"/>
      <c r="C13" s="28"/>
      <c r="D13" s="29"/>
      <c r="E13" s="27" t="str">
        <f t="shared" si="2"/>
        <v/>
      </c>
      <c r="F13" s="27"/>
      <c r="G13" s="31"/>
      <c r="H13" s="272"/>
      <c r="I13" s="272"/>
      <c r="J13" s="272"/>
      <c r="K13" s="272"/>
      <c r="L13" s="272"/>
      <c r="M13" s="272"/>
      <c r="N13" s="272">
        <f t="shared" si="3"/>
        <v>0</v>
      </c>
      <c r="O13" s="273"/>
      <c r="P13" s="274"/>
      <c r="Q13" s="34"/>
      <c r="R13" s="31"/>
      <c r="S13" s="31" t="str">
        <f t="shared" si="0"/>
        <v/>
      </c>
      <c r="T13" s="31" t="str">
        <f t="shared" si="1"/>
        <v/>
      </c>
      <c r="U13" s="33"/>
    </row>
    <row r="14" ht="15" customHeight="1" spans="1:22">
      <c r="A14" s="27"/>
      <c r="B14" s="28"/>
      <c r="C14" s="28"/>
      <c r="D14" s="29"/>
      <c r="E14" s="27" t="str">
        <f t="shared" si="2"/>
        <v/>
      </c>
      <c r="F14" s="27"/>
      <c r="G14" s="31"/>
      <c r="H14" s="272"/>
      <c r="I14" s="272"/>
      <c r="J14" s="272"/>
      <c r="K14" s="272"/>
      <c r="L14" s="272"/>
      <c r="M14" s="272"/>
      <c r="N14" s="272">
        <f t="shared" si="3"/>
        <v>0</v>
      </c>
      <c r="O14" s="273"/>
      <c r="P14" s="274"/>
      <c r="Q14" s="34"/>
      <c r="R14" s="31"/>
      <c r="S14" s="31" t="str">
        <f t="shared" si="0"/>
        <v/>
      </c>
      <c r="T14" s="31" t="str">
        <f t="shared" si="1"/>
        <v/>
      </c>
      <c r="U14" s="33"/>
    </row>
    <row r="15" ht="15" customHeight="1" spans="1:22">
      <c r="A15" s="27"/>
      <c r="B15" s="28"/>
      <c r="C15" s="28"/>
      <c r="D15" s="29"/>
      <c r="E15" s="27" t="str">
        <f t="shared" si="2"/>
        <v/>
      </c>
      <c r="F15" s="27"/>
      <c r="G15" s="31"/>
      <c r="H15" s="272"/>
      <c r="I15" s="272"/>
      <c r="J15" s="272"/>
      <c r="K15" s="272"/>
      <c r="L15" s="272"/>
      <c r="M15" s="272"/>
      <c r="N15" s="272">
        <f t="shared" si="3"/>
        <v>0</v>
      </c>
      <c r="O15" s="273"/>
      <c r="P15" s="274"/>
      <c r="Q15" s="34"/>
      <c r="R15" s="31"/>
      <c r="S15" s="31" t="str">
        <f t="shared" si="0"/>
        <v/>
      </c>
      <c r="T15" s="31" t="str">
        <f t="shared" si="1"/>
        <v/>
      </c>
      <c r="U15" s="33"/>
    </row>
    <row r="16" ht="15" customHeight="1" spans="1:22">
      <c r="A16" s="27"/>
      <c r="B16" s="28"/>
      <c r="C16" s="28"/>
      <c r="D16" s="29"/>
      <c r="E16" s="27" t="str">
        <f t="shared" si="2"/>
        <v/>
      </c>
      <c r="F16" s="27"/>
      <c r="G16" s="31"/>
      <c r="H16" s="272"/>
      <c r="I16" s="272"/>
      <c r="J16" s="272"/>
      <c r="K16" s="272"/>
      <c r="L16" s="272"/>
      <c r="M16" s="272"/>
      <c r="N16" s="272">
        <f t="shared" si="3"/>
        <v>0</v>
      </c>
      <c r="O16" s="273"/>
      <c r="P16" s="274"/>
      <c r="Q16" s="34"/>
      <c r="R16" s="31"/>
      <c r="S16" s="31" t="str">
        <f t="shared" si="0"/>
        <v/>
      </c>
      <c r="T16" s="31" t="str">
        <f t="shared" si="1"/>
        <v/>
      </c>
      <c r="U16" s="33"/>
    </row>
    <row r="17" ht="15" customHeight="1" spans="1:21">
      <c r="A17" s="27"/>
      <c r="B17" s="28"/>
      <c r="C17" s="28"/>
      <c r="D17" s="29"/>
      <c r="E17" s="27" t="str">
        <f t="shared" si="2"/>
        <v/>
      </c>
      <c r="F17" s="27"/>
      <c r="G17" s="31"/>
      <c r="H17" s="272"/>
      <c r="I17" s="272"/>
      <c r="J17" s="272"/>
      <c r="K17" s="272"/>
      <c r="L17" s="272"/>
      <c r="M17" s="272"/>
      <c r="N17" s="272">
        <f t="shared" si="3"/>
        <v>0</v>
      </c>
      <c r="O17" s="273"/>
      <c r="P17" s="274"/>
      <c r="Q17" s="34"/>
      <c r="R17" s="31"/>
      <c r="S17" s="31" t="str">
        <f t="shared" si="0"/>
        <v/>
      </c>
      <c r="T17" s="31" t="str">
        <f t="shared" si="1"/>
        <v/>
      </c>
      <c r="U17" s="33"/>
    </row>
    <row r="18" ht="15" customHeight="1" spans="1:21">
      <c r="A18" s="27"/>
      <c r="B18" s="28"/>
      <c r="C18" s="28"/>
      <c r="D18" s="29"/>
      <c r="E18" s="27" t="str">
        <f t="shared" si="2"/>
        <v/>
      </c>
      <c r="F18" s="27"/>
      <c r="G18" s="31"/>
      <c r="H18" s="272"/>
      <c r="I18" s="272"/>
      <c r="J18" s="272"/>
      <c r="K18" s="272"/>
      <c r="L18" s="272"/>
      <c r="M18" s="272"/>
      <c r="N18" s="272">
        <f t="shared" si="3"/>
        <v>0</v>
      </c>
      <c r="O18" s="273"/>
      <c r="P18" s="274"/>
      <c r="Q18" s="34"/>
      <c r="R18" s="31"/>
      <c r="S18" s="31" t="str">
        <f t="shared" si="0"/>
        <v/>
      </c>
      <c r="T18" s="31" t="str">
        <f t="shared" si="1"/>
        <v/>
      </c>
      <c r="U18" s="33"/>
    </row>
    <row r="19" ht="15" customHeight="1" spans="1:21">
      <c r="A19" s="27"/>
      <c r="B19" s="28"/>
      <c r="C19" s="28"/>
      <c r="D19" s="29"/>
      <c r="E19" s="27" t="str">
        <f t="shared" si="2"/>
        <v/>
      </c>
      <c r="F19" s="27"/>
      <c r="G19" s="31"/>
      <c r="H19" s="272"/>
      <c r="I19" s="272"/>
      <c r="J19" s="272"/>
      <c r="K19" s="272"/>
      <c r="L19" s="272"/>
      <c r="M19" s="272"/>
      <c r="N19" s="272">
        <f t="shared" si="3"/>
        <v>0</v>
      </c>
      <c r="O19" s="273"/>
      <c r="P19" s="274"/>
      <c r="Q19" s="34"/>
      <c r="R19" s="31"/>
      <c r="S19" s="31" t="str">
        <f t="shared" si="0"/>
        <v/>
      </c>
      <c r="T19" s="31" t="str">
        <f t="shared" si="1"/>
        <v/>
      </c>
      <c r="U19" s="33"/>
    </row>
    <row r="20" ht="15" customHeight="1" spans="1:21">
      <c r="A20" s="27"/>
      <c r="B20" s="28"/>
      <c r="C20" s="28"/>
      <c r="D20" s="29"/>
      <c r="E20" s="27" t="str">
        <f t="shared" si="2"/>
        <v/>
      </c>
      <c r="F20" s="27"/>
      <c r="G20" s="31"/>
      <c r="H20" s="272"/>
      <c r="I20" s="272"/>
      <c r="J20" s="272"/>
      <c r="K20" s="272"/>
      <c r="L20" s="272"/>
      <c r="M20" s="272"/>
      <c r="N20" s="272"/>
      <c r="O20" s="273"/>
      <c r="P20" s="274"/>
      <c r="Q20" s="34"/>
      <c r="R20" s="31"/>
      <c r="S20" s="31" t="str">
        <f t="shared" si="0"/>
        <v/>
      </c>
      <c r="T20" s="31" t="str">
        <f t="shared" si="1"/>
        <v/>
      </c>
      <c r="U20" s="33"/>
    </row>
    <row r="21" ht="15" customHeight="1" spans="1:21">
      <c r="A21" s="27"/>
      <c r="B21" s="28"/>
      <c r="C21" s="28"/>
      <c r="D21" s="29"/>
      <c r="E21" s="27" t="str">
        <f t="shared" si="2"/>
        <v/>
      </c>
      <c r="F21" s="27"/>
      <c r="G21" s="31"/>
      <c r="H21" s="272"/>
      <c r="I21" s="272"/>
      <c r="J21" s="272"/>
      <c r="K21" s="272"/>
      <c r="L21" s="272"/>
      <c r="M21" s="272"/>
      <c r="N21" s="272">
        <f t="shared" si="3"/>
        <v>0</v>
      </c>
      <c r="O21" s="273"/>
      <c r="P21" s="274"/>
      <c r="Q21" s="34"/>
      <c r="R21" s="31"/>
      <c r="S21" s="31" t="str">
        <f t="shared" si="0"/>
        <v/>
      </c>
      <c r="T21" s="31" t="str">
        <f t="shared" si="1"/>
        <v/>
      </c>
      <c r="U21" s="33"/>
    </row>
    <row r="22" ht="15" customHeight="1" spans="1:21">
      <c r="A22" s="27"/>
      <c r="B22" s="28"/>
      <c r="C22" s="28"/>
      <c r="D22" s="29"/>
      <c r="E22" s="27" t="str">
        <f t="shared" si="2"/>
        <v/>
      </c>
      <c r="F22" s="27"/>
      <c r="G22" s="31"/>
      <c r="H22" s="272"/>
      <c r="I22" s="272"/>
      <c r="J22" s="272"/>
      <c r="K22" s="272"/>
      <c r="L22" s="272"/>
      <c r="M22" s="272"/>
      <c r="N22" s="272"/>
      <c r="O22" s="273"/>
      <c r="P22" s="274"/>
      <c r="Q22" s="34"/>
      <c r="R22" s="31"/>
      <c r="S22" s="31" t="str">
        <f t="shared" si="0"/>
        <v/>
      </c>
      <c r="T22" s="31" t="str">
        <f t="shared" si="1"/>
        <v/>
      </c>
      <c r="U22" s="33"/>
    </row>
    <row r="23" ht="15" customHeight="1" spans="1:21">
      <c r="A23" s="27"/>
      <c r="B23" s="28"/>
      <c r="C23" s="28"/>
      <c r="D23" s="29"/>
      <c r="E23" s="27" t="str">
        <f t="shared" si="2"/>
        <v/>
      </c>
      <c r="F23" s="27"/>
      <c r="G23" s="31"/>
      <c r="H23" s="272"/>
      <c r="I23" s="272"/>
      <c r="J23" s="272"/>
      <c r="K23" s="272"/>
      <c r="L23" s="272"/>
      <c r="M23" s="272"/>
      <c r="N23" s="272"/>
      <c r="O23" s="273"/>
      <c r="P23" s="274"/>
      <c r="Q23" s="34"/>
      <c r="R23" s="31"/>
      <c r="S23" s="31" t="str">
        <f t="shared" si="0"/>
        <v/>
      </c>
      <c r="T23" s="31" t="str">
        <f t="shared" si="1"/>
        <v/>
      </c>
      <c r="U23" s="33"/>
    </row>
    <row r="24" ht="15" customHeight="1" spans="1:21">
      <c r="A24" s="27"/>
      <c r="B24" s="28"/>
      <c r="C24" s="28"/>
      <c r="D24" s="29"/>
      <c r="E24" s="27" t="str">
        <f t="shared" si="2"/>
        <v/>
      </c>
      <c r="F24" s="27"/>
      <c r="G24" s="31"/>
      <c r="H24" s="272"/>
      <c r="I24" s="272"/>
      <c r="J24" s="272"/>
      <c r="K24" s="272"/>
      <c r="L24" s="272"/>
      <c r="M24" s="272"/>
      <c r="N24" s="272"/>
      <c r="O24" s="273"/>
      <c r="P24" s="274"/>
      <c r="Q24" s="34"/>
      <c r="R24" s="31"/>
      <c r="S24" s="31" t="str">
        <f t="shared" si="0"/>
        <v/>
      </c>
      <c r="T24" s="31" t="str">
        <f t="shared" si="1"/>
        <v/>
      </c>
      <c r="U24" s="33"/>
    </row>
    <row r="25" ht="15" customHeight="1" spans="1:21">
      <c r="A25" s="27"/>
      <c r="B25" s="28"/>
      <c r="C25" s="28"/>
      <c r="D25" s="29"/>
      <c r="E25" s="27" t="str">
        <f t="shared" si="2"/>
        <v/>
      </c>
      <c r="F25" s="27"/>
      <c r="G25" s="31"/>
      <c r="H25" s="272"/>
      <c r="I25" s="272"/>
      <c r="J25" s="272"/>
      <c r="K25" s="272"/>
      <c r="L25" s="272"/>
      <c r="M25" s="272"/>
      <c r="N25" s="272">
        <f t="shared" si="3"/>
        <v>0</v>
      </c>
      <c r="O25" s="273"/>
      <c r="P25" s="274"/>
      <c r="Q25" s="34"/>
      <c r="R25" s="31"/>
      <c r="S25" s="31" t="str">
        <f t="shared" si="0"/>
        <v/>
      </c>
      <c r="T25" s="31" t="str">
        <f t="shared" si="1"/>
        <v/>
      </c>
      <c r="U25" s="33"/>
    </row>
    <row r="26" ht="15" customHeight="1" spans="1:21">
      <c r="A26" s="27"/>
      <c r="B26" s="28"/>
      <c r="C26" s="28"/>
      <c r="D26" s="29"/>
      <c r="E26" s="27" t="str">
        <f t="shared" si="2"/>
        <v/>
      </c>
      <c r="F26" s="27"/>
      <c r="G26" s="31"/>
      <c r="H26" s="272"/>
      <c r="I26" s="272"/>
      <c r="J26" s="272"/>
      <c r="K26" s="272"/>
      <c r="L26" s="272"/>
      <c r="M26" s="272"/>
      <c r="N26" s="272">
        <f t="shared" si="3"/>
        <v>0</v>
      </c>
      <c r="O26" s="273"/>
      <c r="P26" s="274"/>
      <c r="Q26" s="34"/>
      <c r="R26" s="31"/>
      <c r="S26" s="31" t="str">
        <f t="shared" si="0"/>
        <v/>
      </c>
      <c r="T26" s="31" t="str">
        <f t="shared" si="1"/>
        <v/>
      </c>
      <c r="U26" s="33"/>
    </row>
    <row r="27" ht="15" customHeight="1" spans="1:21">
      <c r="A27" s="27"/>
      <c r="B27" s="28"/>
      <c r="C27" s="28"/>
      <c r="D27" s="29"/>
      <c r="E27" s="27" t="str">
        <f t="shared" si="2"/>
        <v/>
      </c>
      <c r="F27" s="27"/>
      <c r="G27" s="31"/>
      <c r="H27" s="272"/>
      <c r="I27" s="272"/>
      <c r="J27" s="272"/>
      <c r="K27" s="272"/>
      <c r="L27" s="272"/>
      <c r="M27" s="272"/>
      <c r="N27" s="272">
        <f t="shared" si="3"/>
        <v>0</v>
      </c>
      <c r="O27" s="273"/>
      <c r="P27" s="274"/>
      <c r="Q27" s="34"/>
      <c r="R27" s="31"/>
      <c r="S27" s="31" t="str">
        <f t="shared" si="0"/>
        <v/>
      </c>
      <c r="T27" s="31" t="str">
        <f t="shared" si="1"/>
        <v/>
      </c>
      <c r="U27" s="33"/>
    </row>
    <row r="28" s="14" customFormat="1" ht="15" customHeight="1" spans="1:21">
      <c r="A28" s="93" t="s">
        <v>475</v>
      </c>
      <c r="B28" s="94"/>
      <c r="C28" s="24"/>
      <c r="D28" s="88"/>
      <c r="E28" s="24"/>
      <c r="F28" s="24"/>
      <c r="G28" s="40">
        <f t="shared" ref="G28:M28" si="4">SUM(G7:G27)</f>
        <v>0</v>
      </c>
      <c r="H28" s="275">
        <f t="shared" si="4"/>
        <v>0</v>
      </c>
      <c r="I28" s="275">
        <f t="shared" si="4"/>
        <v>0</v>
      </c>
      <c r="J28" s="275">
        <f t="shared" si="4"/>
        <v>0</v>
      </c>
      <c r="K28" s="275">
        <f t="shared" si="4"/>
        <v>0</v>
      </c>
      <c r="L28" s="275">
        <f t="shared" si="4"/>
        <v>0</v>
      </c>
      <c r="M28" s="275">
        <f t="shared" si="4"/>
        <v>0</v>
      </c>
      <c r="N28" s="275">
        <f t="shared" si="3"/>
        <v>0</v>
      </c>
      <c r="O28" s="276"/>
      <c r="P28" s="277">
        <f>SUM(P7:P27)</f>
        <v>0</v>
      </c>
      <c r="Q28" s="39">
        <f>SUM(Q7:Q27)</f>
        <v>0</v>
      </c>
      <c r="R28" s="40">
        <f>SUM(R7:R27)</f>
        <v>0</v>
      </c>
      <c r="S28" s="40" t="str">
        <f t="shared" si="0"/>
        <v/>
      </c>
      <c r="T28" s="40" t="str">
        <f t="shared" si="1"/>
        <v/>
      </c>
      <c r="U28" s="41"/>
    </row>
    <row r="29" ht="15" customHeight="1" spans="1:21">
      <c r="A29" s="95" t="s">
        <v>476</v>
      </c>
      <c r="B29" s="96"/>
      <c r="C29" s="27"/>
      <c r="D29" s="97"/>
      <c r="E29" s="27"/>
      <c r="F29" s="27"/>
      <c r="G29" s="31">
        <v>0</v>
      </c>
      <c r="H29" s="272"/>
      <c r="I29" s="272"/>
      <c r="J29" s="272"/>
      <c r="K29" s="272"/>
      <c r="L29" s="272"/>
      <c r="M29" s="272"/>
      <c r="N29" s="272">
        <f t="shared" si="3"/>
        <v>0</v>
      </c>
      <c r="O29" s="273"/>
      <c r="P29" s="274"/>
      <c r="Q29" s="34"/>
      <c r="R29" s="31"/>
      <c r="S29" s="31" t="str">
        <f t="shared" si="0"/>
        <v/>
      </c>
      <c r="T29" s="31" t="str">
        <f t="shared" si="1"/>
        <v/>
      </c>
      <c r="U29" s="33"/>
    </row>
    <row r="30" ht="15" customHeight="1" spans="1:21">
      <c r="A30" s="95" t="s">
        <v>477</v>
      </c>
      <c r="B30" s="96"/>
      <c r="C30" s="27"/>
      <c r="D30" s="97"/>
      <c r="E30" s="27"/>
      <c r="F30" s="27"/>
      <c r="G30" s="31"/>
      <c r="H30" s="272"/>
      <c r="I30" s="272"/>
      <c r="J30" s="272"/>
      <c r="K30" s="272"/>
      <c r="L30" s="272"/>
      <c r="M30" s="272"/>
      <c r="N30" s="272"/>
      <c r="O30" s="273"/>
      <c r="P30" s="274"/>
      <c r="Q30" s="34"/>
      <c r="R30" s="31">
        <v>0</v>
      </c>
      <c r="S30" s="31" t="str">
        <f t="shared" si="0"/>
        <v/>
      </c>
      <c r="T30" s="31" t="str">
        <f t="shared" si="1"/>
        <v/>
      </c>
      <c r="U30" s="33"/>
    </row>
    <row r="31" s="14" customFormat="1" ht="15" customHeight="1" spans="1:21">
      <c r="A31" s="93" t="s">
        <v>478</v>
      </c>
      <c r="B31" s="94"/>
      <c r="C31" s="41"/>
      <c r="D31" s="88"/>
      <c r="E31" s="41"/>
      <c r="F31" s="41"/>
      <c r="G31" s="40">
        <f>G28-G29-G30</f>
        <v>0</v>
      </c>
      <c r="H31" s="275">
        <f t="shared" ref="H31:P31" si="5">H28-H29-H30</f>
        <v>0</v>
      </c>
      <c r="I31" s="275">
        <f t="shared" si="5"/>
        <v>0</v>
      </c>
      <c r="J31" s="275">
        <f t="shared" si="5"/>
        <v>0</v>
      </c>
      <c r="K31" s="275">
        <f t="shared" si="5"/>
        <v>0</v>
      </c>
      <c r="L31" s="275">
        <f t="shared" si="5"/>
        <v>0</v>
      </c>
      <c r="M31" s="275">
        <f t="shared" si="5"/>
        <v>0</v>
      </c>
      <c r="N31" s="275">
        <f t="shared" si="5"/>
        <v>0</v>
      </c>
      <c r="O31" s="276"/>
      <c r="P31" s="277">
        <f t="shared" si="5"/>
        <v>0</v>
      </c>
      <c r="Q31" s="39">
        <f>Q28-Q29</f>
        <v>0</v>
      </c>
      <c r="R31" s="40">
        <f>R28-R30</f>
        <v>0</v>
      </c>
      <c r="S31" s="40" t="str">
        <f t="shared" si="0"/>
        <v/>
      </c>
      <c r="T31" s="40" t="str">
        <f t="shared" si="1"/>
        <v/>
      </c>
      <c r="U31" s="41"/>
    </row>
    <row r="32" customHeight="1" spans="1:21">
      <c r="B32" s="196" t="s">
        <v>496</v>
      </c>
      <c r="C32" s="15" t="s">
        <v>497</v>
      </c>
    </row>
    <row r="33" customHeight="1" spans="3:3">
      <c r="C33" s="15" t="s">
        <v>498</v>
      </c>
    </row>
    <row r="34" customHeight="1" spans="3:3">
      <c r="C34" s="15" t="s">
        <v>499</v>
      </c>
    </row>
  </sheetData>
  <mergeCells count="8">
    <mergeCell ref="A2:U2"/>
    <mergeCell ref="A3:U3"/>
    <mergeCell ref="A28:B28"/>
    <mergeCell ref="A29:B29"/>
    <mergeCell ref="A30:B30"/>
    <mergeCell ref="A31:B31"/>
    <mergeCell ref="N5:N6"/>
    <mergeCell ref="P5:P6"/>
  </mergeCells>
  <hyperlinks>
    <hyperlink ref="A1" location="索引目录!D13" display="返回索引页"/>
    <hyperlink ref="B1" location="流动资产汇总表!B12" display="返回 "/>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M32"/>
  <sheetViews>
    <sheetView zoomScale="90" zoomScaleNormal="90" workbookViewId="0">
      <pane ySplit="6" topLeftCell="A7" activePane="bottomLeft" state="frozen"/>
      <selection/>
      <selection pane="bottomLeft" activeCell="A7" sqref="A7:H8"/>
    </sheetView>
  </sheetViews>
  <sheetFormatPr defaultColWidth="9" defaultRowHeight="15.75" customHeight="1"/>
  <cols>
    <col min="1" max="1" width="7.58333333333333" style="15" customWidth="1"/>
    <col min="2" max="2" width="22.75" style="15" customWidth="1"/>
    <col min="3" max="3" width="14.0833333333333" style="15" customWidth="1"/>
    <col min="4" max="4" width="8.75" style="15" customWidth="1"/>
    <col min="5" max="5" width="6.75" style="15" customWidth="1"/>
    <col min="6" max="6" width="6.08333333333333" style="15" customWidth="1"/>
    <col min="7" max="7" width="13.75" style="15" hidden="1" customWidth="1" outlineLevel="1"/>
    <col min="8" max="8" width="13.0833333333333" style="15" customWidth="1" collapsed="1"/>
    <col min="9" max="9" width="14.25" style="15" customWidth="1"/>
    <col min="10" max="10" width="12.0833333333333" style="15" customWidth="1"/>
    <col min="11" max="11" width="9.25" style="15" customWidth="1"/>
    <col min="12" max="12" width="12.5833333333333" style="15" customWidth="1"/>
    <col min="13" max="16384" width="9" style="15"/>
  </cols>
  <sheetData>
    <row r="1" s="85" customFormat="1" ht="10.5" spans="1:13">
      <c r="A1" s="90" t="s">
        <v>412</v>
      </c>
      <c r="B1" s="86" t="s">
        <v>362</v>
      </c>
      <c r="C1" s="87"/>
      <c r="D1" s="87"/>
      <c r="E1" s="87"/>
      <c r="F1" s="87"/>
      <c r="G1" s="87"/>
      <c r="H1" s="87"/>
      <c r="I1" s="87"/>
      <c r="J1" s="87"/>
      <c r="K1" s="87"/>
      <c r="L1" s="87"/>
    </row>
    <row r="2" s="12" customFormat="1" ht="30" customHeight="1" spans="1:13">
      <c r="A2" s="19" t="s">
        <v>500</v>
      </c>
      <c r="B2" s="19"/>
      <c r="C2" s="19"/>
      <c r="D2" s="19"/>
      <c r="E2" s="19"/>
      <c r="F2" s="19"/>
      <c r="G2" s="19"/>
      <c r="H2" s="19"/>
      <c r="I2" s="19"/>
      <c r="J2" s="19"/>
      <c r="K2" s="19"/>
      <c r="L2" s="19"/>
    </row>
    <row r="3" ht="15" customHeight="1" spans="1:13">
      <c r="A3" s="20" t="e">
        <f>CONCATENATE(#REF!,#REF!,#REF!,#REF!,#REF!,#REF!,#REF!)</f>
        <v>#REF!</v>
      </c>
      <c r="B3" s="20"/>
      <c r="C3" s="20"/>
      <c r="D3" s="20"/>
      <c r="E3" s="20"/>
      <c r="F3" s="20"/>
      <c r="G3" s="20"/>
      <c r="H3" s="20"/>
      <c r="I3" s="21"/>
      <c r="J3" s="21"/>
      <c r="K3" s="21"/>
      <c r="L3" s="21"/>
      <c r="M3" s="15" t="e">
        <f>CONCATENATE(#REF!,#REF!,#REF!,#REF!,#REF!,#REF!)</f>
        <v>#REF!</v>
      </c>
    </row>
    <row r="4" ht="15" customHeight="1" spans="1:13">
      <c r="A4" s="20"/>
      <c r="B4" s="20"/>
      <c r="C4" s="20"/>
      <c r="D4" s="20"/>
      <c r="E4" s="20"/>
      <c r="F4" s="20"/>
      <c r="G4" s="20"/>
      <c r="H4" s="20"/>
      <c r="I4" s="21"/>
      <c r="J4" s="21"/>
      <c r="K4" s="21"/>
      <c r="L4" s="22" t="s">
        <v>501</v>
      </c>
    </row>
    <row r="5" ht="15" customHeight="1" spans="1:13">
      <c r="A5" s="23" t="e">
        <f>#REF!&amp;#REF!</f>
        <v>#REF!</v>
      </c>
      <c r="L5" s="22" t="s">
        <v>282</v>
      </c>
    </row>
    <row r="6" s="13" customFormat="1" ht="26.65" customHeight="1" spans="1:13">
      <c r="A6" s="24" t="s">
        <v>283</v>
      </c>
      <c r="B6" s="24" t="s">
        <v>502</v>
      </c>
      <c r="C6" s="24" t="s">
        <v>485</v>
      </c>
      <c r="D6" s="24" t="s">
        <v>486</v>
      </c>
      <c r="E6" s="24" t="s">
        <v>487</v>
      </c>
      <c r="F6" s="52" t="s">
        <v>488</v>
      </c>
      <c r="G6" s="25" t="s">
        <v>243</v>
      </c>
      <c r="H6" s="36" t="s">
        <v>244</v>
      </c>
      <c r="I6" s="24" t="s">
        <v>245</v>
      </c>
      <c r="J6" s="24" t="s">
        <v>246</v>
      </c>
      <c r="K6" s="24" t="s">
        <v>285</v>
      </c>
      <c r="L6" s="24" t="s">
        <v>419</v>
      </c>
    </row>
    <row r="7" ht="15" customHeight="1" spans="1:13">
      <c r="A7" s="27"/>
      <c r="B7" s="28"/>
      <c r="C7" s="28"/>
      <c r="D7" s="29"/>
      <c r="E7" s="27"/>
      <c r="F7" s="117"/>
      <c r="G7" s="30"/>
      <c r="H7" s="34"/>
      <c r="I7" s="31"/>
      <c r="J7" s="68" t="str">
        <f>IF(OR(AND(H7=0,I7=0),I7=0),"",I7-H7)</f>
        <v/>
      </c>
      <c r="K7" s="68" t="str">
        <f>IF(ISERROR(J7/H7),"",J7/ABS(H7)*100)</f>
        <v/>
      </c>
      <c r="L7" s="33"/>
    </row>
    <row r="8" ht="15" customHeight="1" spans="1:13">
      <c r="A8" s="27"/>
      <c r="B8" s="28"/>
      <c r="C8" s="28"/>
      <c r="D8" s="29"/>
      <c r="E8" s="27"/>
      <c r="F8" s="117"/>
      <c r="G8" s="30"/>
      <c r="H8" s="34"/>
      <c r="I8" s="31"/>
      <c r="J8" s="31" t="str">
        <f t="shared" ref="J8:J32" si="0">IF(OR(AND(H8=0,I8=0),I8=0),"",I8-H8)</f>
        <v/>
      </c>
      <c r="K8" s="31" t="str">
        <f t="shared" ref="K8:K32" si="1">IF(ISERROR(J8/H8),"",J8/ABS(H8)*100)</f>
        <v/>
      </c>
      <c r="L8" s="33"/>
    </row>
    <row r="9" ht="15" customHeight="1" spans="1:13">
      <c r="A9" s="27"/>
      <c r="B9" s="28"/>
      <c r="C9" s="27"/>
      <c r="D9" s="29"/>
      <c r="E9" s="27" t="str">
        <f t="shared" ref="E9:E28" si="2">IF(D9=0,"",IF(($M$3-D9)&lt;365,"1年以内",IF(($M$3-D9)&lt;365*2,"1-2年",IF(($M$3-D9)&lt;365*3,"2-3年",IF(($M$3-D9)&lt;365*4,"3-4年",IF(($M$3-D9)&lt;365*5,"4-5年","5年以上"))))))</f>
        <v/>
      </c>
      <c r="F9" s="33"/>
      <c r="G9" s="30"/>
      <c r="H9" s="34"/>
      <c r="I9" s="31"/>
      <c r="J9" s="31" t="str">
        <f t="shared" si="0"/>
        <v/>
      </c>
      <c r="K9" s="31" t="str">
        <f t="shared" si="1"/>
        <v/>
      </c>
      <c r="L9" s="33"/>
    </row>
    <row r="10" ht="15" customHeight="1" spans="1:13">
      <c r="A10" s="27"/>
      <c r="B10" s="28"/>
      <c r="C10" s="27"/>
      <c r="D10" s="29"/>
      <c r="E10" s="27" t="str">
        <f t="shared" si="2"/>
        <v/>
      </c>
      <c r="F10" s="33"/>
      <c r="G10" s="30"/>
      <c r="H10" s="34"/>
      <c r="I10" s="31"/>
      <c r="J10" s="31" t="str">
        <f t="shared" si="0"/>
        <v/>
      </c>
      <c r="K10" s="31" t="str">
        <f t="shared" si="1"/>
        <v/>
      </c>
      <c r="L10" s="33"/>
    </row>
    <row r="11" ht="15" customHeight="1" spans="1:13">
      <c r="A11" s="27"/>
      <c r="B11" s="28"/>
      <c r="C11" s="27"/>
      <c r="D11" s="29"/>
      <c r="E11" s="27" t="str">
        <f t="shared" si="2"/>
        <v/>
      </c>
      <c r="F11" s="33"/>
      <c r="G11" s="30"/>
      <c r="H11" s="34"/>
      <c r="I11" s="31"/>
      <c r="J11" s="31" t="str">
        <f t="shared" si="0"/>
        <v/>
      </c>
      <c r="K11" s="31" t="str">
        <f t="shared" si="1"/>
        <v/>
      </c>
      <c r="L11" s="33"/>
    </row>
    <row r="12" ht="15" customHeight="1" spans="1:13">
      <c r="A12" s="27"/>
      <c r="B12" s="28"/>
      <c r="C12" s="27"/>
      <c r="D12" s="29"/>
      <c r="E12" s="27" t="str">
        <f t="shared" si="2"/>
        <v/>
      </c>
      <c r="F12" s="33"/>
      <c r="G12" s="30"/>
      <c r="H12" s="34"/>
      <c r="I12" s="31"/>
      <c r="J12" s="31" t="str">
        <f t="shared" si="0"/>
        <v/>
      </c>
      <c r="K12" s="31" t="str">
        <f t="shared" si="1"/>
        <v/>
      </c>
      <c r="L12" s="33"/>
    </row>
    <row r="13" ht="15" customHeight="1" spans="1:13">
      <c r="A13" s="27"/>
      <c r="B13" s="28"/>
      <c r="C13" s="27"/>
      <c r="D13" s="29"/>
      <c r="E13" s="27" t="str">
        <f t="shared" si="2"/>
        <v/>
      </c>
      <c r="F13" s="33"/>
      <c r="G13" s="30"/>
      <c r="H13" s="34"/>
      <c r="I13" s="31"/>
      <c r="J13" s="31" t="str">
        <f t="shared" si="0"/>
        <v/>
      </c>
      <c r="K13" s="31" t="str">
        <f t="shared" si="1"/>
        <v/>
      </c>
      <c r="L13" s="33"/>
    </row>
    <row r="14" ht="15" customHeight="1" spans="1:13">
      <c r="A14" s="27"/>
      <c r="B14" s="28"/>
      <c r="C14" s="27"/>
      <c r="D14" s="29"/>
      <c r="E14" s="27" t="str">
        <f t="shared" si="2"/>
        <v/>
      </c>
      <c r="F14" s="33"/>
      <c r="G14" s="30"/>
      <c r="H14" s="34"/>
      <c r="I14" s="31"/>
      <c r="J14" s="31" t="str">
        <f t="shared" si="0"/>
        <v/>
      </c>
      <c r="K14" s="31" t="str">
        <f t="shared" si="1"/>
        <v/>
      </c>
      <c r="L14" s="33"/>
    </row>
    <row r="15" ht="15" customHeight="1" spans="1:13">
      <c r="A15" s="27"/>
      <c r="B15" s="28"/>
      <c r="C15" s="27"/>
      <c r="D15" s="29"/>
      <c r="E15" s="27" t="str">
        <f t="shared" si="2"/>
        <v/>
      </c>
      <c r="F15" s="33"/>
      <c r="G15" s="30"/>
      <c r="H15" s="34"/>
      <c r="I15" s="31"/>
      <c r="J15" s="31" t="str">
        <f t="shared" si="0"/>
        <v/>
      </c>
      <c r="K15" s="31" t="str">
        <f t="shared" si="1"/>
        <v/>
      </c>
      <c r="L15" s="33"/>
    </row>
    <row r="16" ht="15" customHeight="1" spans="1:13">
      <c r="A16" s="27"/>
      <c r="B16" s="28"/>
      <c r="C16" s="27"/>
      <c r="D16" s="29"/>
      <c r="E16" s="27" t="str">
        <f t="shared" si="2"/>
        <v/>
      </c>
      <c r="F16" s="33"/>
      <c r="G16" s="30"/>
      <c r="H16" s="34"/>
      <c r="I16" s="31"/>
      <c r="J16" s="31" t="str">
        <f t="shared" si="0"/>
        <v/>
      </c>
      <c r="K16" s="31" t="str">
        <f t="shared" si="1"/>
        <v/>
      </c>
      <c r="L16" s="33"/>
    </row>
    <row r="17" ht="15" customHeight="1" spans="1:12">
      <c r="A17" s="27"/>
      <c r="B17" s="28"/>
      <c r="C17" s="27"/>
      <c r="D17" s="29"/>
      <c r="E17" s="27" t="str">
        <f t="shared" si="2"/>
        <v/>
      </c>
      <c r="F17" s="33"/>
      <c r="G17" s="30"/>
      <c r="H17" s="34"/>
      <c r="I17" s="31"/>
      <c r="J17" s="31" t="str">
        <f t="shared" si="0"/>
        <v/>
      </c>
      <c r="K17" s="31" t="str">
        <f t="shared" si="1"/>
        <v/>
      </c>
      <c r="L17" s="33"/>
    </row>
    <row r="18" ht="15" customHeight="1" spans="1:12">
      <c r="A18" s="27"/>
      <c r="B18" s="28"/>
      <c r="C18" s="27"/>
      <c r="D18" s="29"/>
      <c r="E18" s="27" t="str">
        <f t="shared" si="2"/>
        <v/>
      </c>
      <c r="F18" s="33"/>
      <c r="G18" s="30"/>
      <c r="H18" s="34"/>
      <c r="I18" s="31"/>
      <c r="J18" s="31" t="str">
        <f t="shared" si="0"/>
        <v/>
      </c>
      <c r="K18" s="31" t="str">
        <f t="shared" si="1"/>
        <v/>
      </c>
      <c r="L18" s="33"/>
    </row>
    <row r="19" ht="15" customHeight="1" spans="1:12">
      <c r="A19" s="27"/>
      <c r="B19" s="28"/>
      <c r="C19" s="27"/>
      <c r="D19" s="29"/>
      <c r="E19" s="27" t="str">
        <f t="shared" si="2"/>
        <v/>
      </c>
      <c r="F19" s="33"/>
      <c r="G19" s="30"/>
      <c r="H19" s="34"/>
      <c r="I19" s="31"/>
      <c r="J19" s="31" t="str">
        <f t="shared" si="0"/>
        <v/>
      </c>
      <c r="K19" s="31" t="str">
        <f t="shared" si="1"/>
        <v/>
      </c>
      <c r="L19" s="33"/>
    </row>
    <row r="20" ht="15" customHeight="1" spans="1:12">
      <c r="A20" s="27"/>
      <c r="B20" s="28"/>
      <c r="C20" s="27"/>
      <c r="D20" s="29"/>
      <c r="E20" s="27" t="str">
        <f t="shared" si="2"/>
        <v/>
      </c>
      <c r="F20" s="33"/>
      <c r="G20" s="30"/>
      <c r="H20" s="34"/>
      <c r="I20" s="31"/>
      <c r="J20" s="31" t="str">
        <f t="shared" si="0"/>
        <v/>
      </c>
      <c r="K20" s="31" t="str">
        <f t="shared" si="1"/>
        <v/>
      </c>
      <c r="L20" s="33"/>
    </row>
    <row r="21" ht="15" customHeight="1" spans="1:12">
      <c r="A21" s="27"/>
      <c r="B21" s="28"/>
      <c r="C21" s="27"/>
      <c r="D21" s="29"/>
      <c r="E21" s="27" t="str">
        <f t="shared" si="2"/>
        <v/>
      </c>
      <c r="F21" s="33"/>
      <c r="G21" s="30"/>
      <c r="H21" s="34"/>
      <c r="I21" s="31"/>
      <c r="J21" s="31" t="str">
        <f t="shared" si="0"/>
        <v/>
      </c>
      <c r="K21" s="31" t="str">
        <f t="shared" si="1"/>
        <v/>
      </c>
      <c r="L21" s="33"/>
    </row>
    <row r="22" ht="15" customHeight="1" spans="1:12">
      <c r="A22" s="27"/>
      <c r="B22" s="28"/>
      <c r="C22" s="27"/>
      <c r="D22" s="29"/>
      <c r="E22" s="27" t="str">
        <f t="shared" si="2"/>
        <v/>
      </c>
      <c r="F22" s="33"/>
      <c r="G22" s="30"/>
      <c r="H22" s="34"/>
      <c r="I22" s="31"/>
      <c r="J22" s="31" t="str">
        <f t="shared" si="0"/>
        <v/>
      </c>
      <c r="K22" s="31" t="str">
        <f t="shared" si="1"/>
        <v/>
      </c>
      <c r="L22" s="33"/>
    </row>
    <row r="23" ht="15" customHeight="1" spans="1:12">
      <c r="A23" s="27"/>
      <c r="B23" s="28"/>
      <c r="C23" s="27"/>
      <c r="D23" s="29"/>
      <c r="E23" s="27" t="str">
        <f t="shared" si="2"/>
        <v/>
      </c>
      <c r="F23" s="33"/>
      <c r="G23" s="30"/>
      <c r="H23" s="34"/>
      <c r="I23" s="31"/>
      <c r="J23" s="31" t="str">
        <f t="shared" si="0"/>
        <v/>
      </c>
      <c r="K23" s="31" t="str">
        <f t="shared" si="1"/>
        <v/>
      </c>
      <c r="L23" s="33"/>
    </row>
    <row r="24" ht="15" customHeight="1" spans="1:12">
      <c r="A24" s="27"/>
      <c r="B24" s="28"/>
      <c r="C24" s="27"/>
      <c r="D24" s="29"/>
      <c r="E24" s="27" t="str">
        <f t="shared" si="2"/>
        <v/>
      </c>
      <c r="F24" s="33"/>
      <c r="G24" s="30"/>
      <c r="H24" s="34"/>
      <c r="I24" s="31"/>
      <c r="J24" s="31" t="str">
        <f t="shared" si="0"/>
        <v/>
      </c>
      <c r="K24" s="31" t="str">
        <f t="shared" si="1"/>
        <v/>
      </c>
      <c r="L24" s="33"/>
    </row>
    <row r="25" ht="15" customHeight="1" spans="1:12">
      <c r="A25" s="27"/>
      <c r="B25" s="28"/>
      <c r="C25" s="27"/>
      <c r="D25" s="29"/>
      <c r="E25" s="27" t="str">
        <f t="shared" si="2"/>
        <v/>
      </c>
      <c r="F25" s="33"/>
      <c r="G25" s="30"/>
      <c r="H25" s="34"/>
      <c r="I25" s="31"/>
      <c r="J25" s="31" t="str">
        <f t="shared" si="0"/>
        <v/>
      </c>
      <c r="K25" s="31" t="str">
        <f t="shared" si="1"/>
        <v/>
      </c>
      <c r="L25" s="33"/>
    </row>
    <row r="26" ht="15" customHeight="1" spans="1:12">
      <c r="A26" s="27"/>
      <c r="B26" s="28"/>
      <c r="C26" s="27"/>
      <c r="D26" s="29"/>
      <c r="E26" s="27" t="str">
        <f t="shared" si="2"/>
        <v/>
      </c>
      <c r="F26" s="33"/>
      <c r="G26" s="30"/>
      <c r="H26" s="34"/>
      <c r="I26" s="31"/>
      <c r="J26" s="31" t="str">
        <f t="shared" si="0"/>
        <v/>
      </c>
      <c r="K26" s="31" t="str">
        <f t="shared" si="1"/>
        <v/>
      </c>
      <c r="L26" s="33"/>
    </row>
    <row r="27" ht="15" customHeight="1" spans="1:12">
      <c r="A27" s="27"/>
      <c r="B27" s="28"/>
      <c r="C27" s="27"/>
      <c r="D27" s="29"/>
      <c r="E27" s="27" t="str">
        <f t="shared" si="2"/>
        <v/>
      </c>
      <c r="F27" s="33"/>
      <c r="G27" s="30"/>
      <c r="H27" s="34"/>
      <c r="I27" s="31"/>
      <c r="J27" s="31" t="str">
        <f t="shared" si="0"/>
        <v/>
      </c>
      <c r="K27" s="31" t="str">
        <f t="shared" si="1"/>
        <v/>
      </c>
      <c r="L27" s="33"/>
    </row>
    <row r="28" ht="15" customHeight="1" spans="1:12">
      <c r="A28" s="27"/>
      <c r="B28" s="28"/>
      <c r="C28" s="27"/>
      <c r="D28" s="29"/>
      <c r="E28" s="27" t="str">
        <f t="shared" si="2"/>
        <v/>
      </c>
      <c r="F28" s="33"/>
      <c r="G28" s="30"/>
      <c r="H28" s="34"/>
      <c r="I28" s="31"/>
      <c r="J28" s="31" t="str">
        <f t="shared" si="0"/>
        <v/>
      </c>
      <c r="K28" s="31" t="str">
        <f t="shared" si="1"/>
        <v/>
      </c>
      <c r="L28" s="33"/>
    </row>
    <row r="29" s="14" customFormat="1" ht="15" customHeight="1" spans="1:12">
      <c r="A29" s="93" t="s">
        <v>475</v>
      </c>
      <c r="B29" s="94"/>
      <c r="C29" s="24"/>
      <c r="D29" s="37"/>
      <c r="E29" s="41"/>
      <c r="F29" s="41"/>
      <c r="G29" s="38">
        <f>SUM(G7:G28)</f>
        <v>0</v>
      </c>
      <c r="H29" s="39">
        <f>SUM(H7:H28)</f>
        <v>0</v>
      </c>
      <c r="I29" s="40">
        <f>SUM(I7:I28)</f>
        <v>0</v>
      </c>
      <c r="J29" s="40" t="str">
        <f t="shared" si="0"/>
        <v/>
      </c>
      <c r="K29" s="40" t="str">
        <f t="shared" si="1"/>
        <v/>
      </c>
      <c r="L29" s="41"/>
    </row>
    <row r="30" ht="15" customHeight="1" spans="1:12">
      <c r="A30" s="95" t="s">
        <v>476</v>
      </c>
      <c r="B30" s="96"/>
      <c r="C30" s="27"/>
      <c r="D30" s="29"/>
      <c r="E30" s="33"/>
      <c r="F30" s="33"/>
      <c r="G30" s="30">
        <v>0</v>
      </c>
      <c r="H30" s="34">
        <v>0</v>
      </c>
      <c r="I30" s="31"/>
      <c r="J30" s="31" t="str">
        <f t="shared" si="0"/>
        <v/>
      </c>
      <c r="K30" s="31" t="str">
        <f t="shared" si="1"/>
        <v/>
      </c>
      <c r="L30" s="33"/>
    </row>
    <row r="31" customFormat="1" ht="15" customHeight="1" spans="1:12">
      <c r="A31" s="95" t="s">
        <v>477</v>
      </c>
      <c r="B31" s="96"/>
      <c r="C31" s="27"/>
      <c r="D31" s="29"/>
      <c r="E31" s="33"/>
      <c r="F31" s="33"/>
      <c r="G31" s="30"/>
      <c r="H31" s="34"/>
      <c r="I31" s="31">
        <v>0</v>
      </c>
      <c r="J31" s="31" t="str">
        <f t="shared" si="0"/>
        <v/>
      </c>
      <c r="K31" s="31" t="str">
        <f t="shared" si="1"/>
        <v/>
      </c>
      <c r="L31" s="33"/>
    </row>
    <row r="32" s="14" customFormat="1" ht="15" customHeight="1" spans="1:12">
      <c r="A32" s="93" t="s">
        <v>478</v>
      </c>
      <c r="B32" s="94"/>
      <c r="C32" s="41"/>
      <c r="D32" s="88"/>
      <c r="E32" s="41"/>
      <c r="F32" s="41"/>
      <c r="G32" s="38">
        <f>G29-G30</f>
        <v>0</v>
      </c>
      <c r="H32" s="39">
        <f>H29-H30</f>
        <v>0</v>
      </c>
      <c r="I32" s="40">
        <f>I29-I31</f>
        <v>0</v>
      </c>
      <c r="J32" s="40" t="str">
        <f t="shared" si="0"/>
        <v/>
      </c>
      <c r="K32" s="40" t="str">
        <f t="shared" si="1"/>
        <v/>
      </c>
      <c r="L32" s="41"/>
    </row>
  </sheetData>
  <mergeCells count="6">
    <mergeCell ref="A2:L2"/>
    <mergeCell ref="A3:L3"/>
    <mergeCell ref="A29:B29"/>
    <mergeCell ref="A30:B30"/>
    <mergeCell ref="A31:B31"/>
    <mergeCell ref="A32:B32"/>
  </mergeCells>
  <hyperlinks>
    <hyperlink ref="A1" location="索引目录!D14" display="返回索引页"/>
    <hyperlink ref="B1" location="流动资产汇总表!B15"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tabColor theme="9" tint="0.399945066682943"/>
  </sheetPr>
  <dimension ref="A1:K36"/>
  <sheetViews>
    <sheetView zoomScale="90" zoomScaleNormal="90" zoomScaleSheetLayoutView="80" workbookViewId="0">
      <pane xSplit="7" ySplit="8" topLeftCell="H9" activePane="bottomRight" state="frozen"/>
      <selection/>
      <selection pane="topRight"/>
      <selection pane="bottomLeft"/>
      <selection pane="bottomRight" activeCell="D21" sqref="D21"/>
    </sheetView>
  </sheetViews>
  <sheetFormatPr defaultColWidth="9" defaultRowHeight="15.75" customHeight="1"/>
  <cols>
    <col min="1" max="1" width="7.58333333333333" style="15" customWidth="1"/>
    <col min="2" max="2" width="28.25" style="15" customWidth="1"/>
    <col min="3" max="3" width="20.5833333333333" style="15" hidden="1" customWidth="1" outlineLevel="1"/>
    <col min="4" max="4" width="20.5833333333333" style="15" customWidth="1" collapsed="1"/>
    <col min="5" max="7" width="20.5833333333333" style="15" customWidth="1"/>
    <col min="8" max="16384" width="9" style="15"/>
  </cols>
  <sheetData>
    <row r="1" s="11" customFormat="1" ht="10.5" spans="1:11">
      <c r="A1" s="17" t="s">
        <v>361</v>
      </c>
      <c r="B1" s="16" t="s">
        <v>402</v>
      </c>
      <c r="C1" s="18"/>
      <c r="D1" s="18"/>
      <c r="E1" s="18"/>
      <c r="F1" s="18"/>
      <c r="G1" s="18"/>
    </row>
    <row r="2" s="12" customFormat="1" ht="30" customHeight="1" spans="1:11">
      <c r="A2" s="19" t="s">
        <v>503</v>
      </c>
      <c r="B2" s="19"/>
      <c r="C2" s="19"/>
      <c r="D2" s="19"/>
      <c r="E2" s="19"/>
      <c r="F2" s="19"/>
      <c r="G2" s="19"/>
    </row>
    <row r="3" ht="15" customHeight="1" spans="1:11">
      <c r="A3" s="20" t="e">
        <f>CONCATENATE(#REF!,#REF!,#REF!,#REF!,#REF!,#REF!,#REF!)</f>
        <v>#REF!</v>
      </c>
      <c r="B3" s="20"/>
      <c r="C3" s="20"/>
      <c r="D3" s="20"/>
      <c r="E3" s="21"/>
      <c r="F3" s="21"/>
      <c r="G3" s="21"/>
    </row>
    <row r="4" ht="15" customHeight="1" spans="1:11">
      <c r="A4" s="20"/>
      <c r="B4" s="20"/>
      <c r="C4" s="20"/>
      <c r="D4" s="20"/>
      <c r="E4" s="21"/>
      <c r="F4" s="21"/>
      <c r="G4" s="22" t="s">
        <v>504</v>
      </c>
      <c r="K4" s="22"/>
    </row>
    <row r="5" ht="15" customHeight="1" spans="1:11">
      <c r="A5" s="23" t="e">
        <f>#REF!&amp;#REF!</f>
        <v>#REF!</v>
      </c>
      <c r="G5" s="22" t="s">
        <v>282</v>
      </c>
    </row>
    <row r="6" s="13" customFormat="1" ht="15" customHeight="1" spans="1:11">
      <c r="A6" s="64" t="s">
        <v>365</v>
      </c>
      <c r="B6" s="64" t="s">
        <v>366</v>
      </c>
      <c r="C6" s="65" t="s">
        <v>367</v>
      </c>
      <c r="D6" s="64" t="s">
        <v>368</v>
      </c>
      <c r="E6" s="64" t="s">
        <v>369</v>
      </c>
      <c r="F6" s="64" t="s">
        <v>505</v>
      </c>
      <c r="G6" s="64" t="s">
        <v>431</v>
      </c>
    </row>
    <row r="7" ht="15" customHeight="1" outlineLevel="1" spans="1:11">
      <c r="A7" s="67" t="s">
        <v>506</v>
      </c>
      <c r="B7" s="80" t="s">
        <v>387</v>
      </c>
      <c r="C7" s="30">
        <f>其他应收款!F28</f>
        <v>0</v>
      </c>
      <c r="D7" s="31">
        <f>其他应收款!P28</f>
        <v>0</v>
      </c>
      <c r="E7" s="31">
        <f>其他应收款!Q28</f>
        <v>0</v>
      </c>
      <c r="F7" s="68" t="str">
        <f>IF(OR(AND(D7=0,E7=0),E7=0),"",E7-D7)</f>
        <v/>
      </c>
      <c r="G7" s="68" t="str">
        <f>IF(ISERROR(F7/D7),"",F7/ABS(D7)*100)</f>
        <v/>
      </c>
    </row>
    <row r="8" ht="15" customHeight="1" outlineLevel="1" spans="1:11">
      <c r="A8" s="67"/>
      <c r="B8" s="80" t="s">
        <v>399</v>
      </c>
      <c r="C8" s="30">
        <f>其他应收款!F29</f>
        <v>0</v>
      </c>
      <c r="D8" s="31">
        <f>其他应收款!P29</f>
        <v>0</v>
      </c>
      <c r="E8" s="31">
        <f>其他应收款!Q30</f>
        <v>0</v>
      </c>
      <c r="F8" s="31" t="str">
        <f t="shared" ref="F8:F34" si="0">IF(OR(AND(D8=0,E8=0),E8=0),"",E8-D8)</f>
        <v/>
      </c>
      <c r="G8" s="31" t="str">
        <f t="shared" ref="G8:G34" si="1">IF(ISERROR(F8/D8),"",F8/ABS(D8)*100)</f>
        <v/>
      </c>
    </row>
    <row r="9" ht="15" customHeight="1" spans="1:11">
      <c r="A9" s="67" t="s">
        <v>506</v>
      </c>
      <c r="B9" s="80" t="s">
        <v>388</v>
      </c>
      <c r="C9" s="30">
        <f>C7-C8</f>
        <v>0</v>
      </c>
      <c r="D9" s="31">
        <f>D7-D8</f>
        <v>0</v>
      </c>
      <c r="E9" s="31">
        <f>E7-E8</f>
        <v>0</v>
      </c>
      <c r="F9" s="31" t="str">
        <f t="shared" si="0"/>
        <v/>
      </c>
      <c r="G9" s="31" t="str">
        <f t="shared" si="1"/>
        <v/>
      </c>
    </row>
    <row r="10" ht="15" customHeight="1" outlineLevel="1" spans="1:11">
      <c r="A10" s="67" t="s">
        <v>507</v>
      </c>
      <c r="B10" s="80" t="s">
        <v>508</v>
      </c>
      <c r="C10" s="30">
        <f>'其他应收-利息'!G28</f>
        <v>0</v>
      </c>
      <c r="D10" s="31">
        <f>'其他应收-利息'!H28</f>
        <v>0</v>
      </c>
      <c r="E10" s="31">
        <f>'其他应收-利息'!I28</f>
        <v>0</v>
      </c>
      <c r="F10" s="31" t="str">
        <f t="shared" si="0"/>
        <v/>
      </c>
      <c r="G10" s="31" t="str">
        <f t="shared" si="1"/>
        <v/>
      </c>
    </row>
    <row r="11" ht="15" customHeight="1" outlineLevel="1" spans="1:11">
      <c r="A11" s="67"/>
      <c r="B11" s="80" t="s">
        <v>399</v>
      </c>
      <c r="C11" s="30">
        <f>'其他应收-利息'!G29</f>
        <v>0</v>
      </c>
      <c r="D11" s="31">
        <f>'其他应收-利息'!H29</f>
        <v>0</v>
      </c>
      <c r="E11" s="31">
        <f>'其他应收-利息'!I30</f>
        <v>0</v>
      </c>
      <c r="F11" s="31" t="str">
        <f t="shared" si="0"/>
        <v/>
      </c>
      <c r="G11" s="31" t="str">
        <f t="shared" si="1"/>
        <v/>
      </c>
    </row>
    <row r="12" ht="15" customHeight="1" spans="1:11">
      <c r="A12" s="67" t="s">
        <v>507</v>
      </c>
      <c r="B12" s="80" t="s">
        <v>509</v>
      </c>
      <c r="C12" s="30">
        <f>C10-C11</f>
        <v>0</v>
      </c>
      <c r="D12" s="31">
        <f>D10-D11</f>
        <v>0</v>
      </c>
      <c r="E12" s="31">
        <f>E10-E11</f>
        <v>0</v>
      </c>
      <c r="F12" s="31" t="str">
        <f t="shared" si="0"/>
        <v/>
      </c>
      <c r="G12" s="31" t="str">
        <f t="shared" si="1"/>
        <v/>
      </c>
    </row>
    <row r="13" ht="15" customHeight="1" outlineLevel="1" spans="1:11">
      <c r="A13" s="67" t="s">
        <v>510</v>
      </c>
      <c r="B13" s="80" t="s">
        <v>511</v>
      </c>
      <c r="C13" s="30">
        <f>'其他应收-股利'!E28</f>
        <v>0</v>
      </c>
      <c r="D13" s="31">
        <f>'其他应收-股利'!F28</f>
        <v>0</v>
      </c>
      <c r="E13" s="31">
        <f>'其他应收-股利'!G28</f>
        <v>0</v>
      </c>
      <c r="F13" s="31" t="str">
        <f t="shared" si="0"/>
        <v/>
      </c>
      <c r="G13" s="31" t="str">
        <f t="shared" si="1"/>
        <v/>
      </c>
    </row>
    <row r="14" ht="15" customHeight="1" outlineLevel="1" spans="1:11">
      <c r="A14" s="67"/>
      <c r="B14" s="80" t="s">
        <v>399</v>
      </c>
      <c r="C14" s="30">
        <f>'其他应收-股利'!E29</f>
        <v>0</v>
      </c>
      <c r="D14" s="31">
        <f>'其他应收-股利'!F29</f>
        <v>0</v>
      </c>
      <c r="E14" s="31">
        <f>'其他应收-股利'!G30</f>
        <v>0</v>
      </c>
      <c r="F14" s="31" t="str">
        <f t="shared" si="0"/>
        <v/>
      </c>
      <c r="G14" s="31" t="str">
        <f t="shared" si="1"/>
        <v/>
      </c>
    </row>
    <row r="15" ht="15" customHeight="1" spans="1:11">
      <c r="A15" s="67" t="s">
        <v>510</v>
      </c>
      <c r="B15" s="80" t="s">
        <v>512</v>
      </c>
      <c r="C15" s="30">
        <f>C13-C14</f>
        <v>0</v>
      </c>
      <c r="D15" s="31">
        <f>D13-D14</f>
        <v>0</v>
      </c>
      <c r="E15" s="31">
        <f>E13-E14</f>
        <v>0</v>
      </c>
      <c r="F15" s="31" t="str">
        <f t="shared" si="0"/>
        <v/>
      </c>
      <c r="G15" s="31" t="str">
        <f t="shared" si="1"/>
        <v/>
      </c>
    </row>
    <row r="16" ht="15" customHeight="1" outlineLevel="1" spans="1:11">
      <c r="A16" s="67"/>
      <c r="B16" s="80"/>
      <c r="C16" s="30"/>
      <c r="D16" s="31"/>
      <c r="E16" s="31"/>
      <c r="F16" s="31" t="str">
        <f t="shared" si="0"/>
        <v/>
      </c>
      <c r="G16" s="31" t="str">
        <f t="shared" si="1"/>
        <v/>
      </c>
    </row>
    <row r="17" ht="15" customHeight="1" outlineLevel="1" spans="1:7">
      <c r="A17" s="67"/>
      <c r="B17" s="80"/>
      <c r="C17" s="30"/>
      <c r="D17" s="31"/>
      <c r="E17" s="31"/>
      <c r="F17" s="31" t="str">
        <f t="shared" si="0"/>
        <v/>
      </c>
      <c r="G17" s="31" t="str">
        <f t="shared" si="1"/>
        <v/>
      </c>
    </row>
    <row r="18" ht="15" customHeight="1" spans="1:7">
      <c r="A18" s="67"/>
      <c r="B18" s="80"/>
      <c r="C18" s="30"/>
      <c r="D18" s="31"/>
      <c r="E18" s="31"/>
      <c r="F18" s="31" t="str">
        <f t="shared" si="0"/>
        <v/>
      </c>
      <c r="G18" s="31" t="str">
        <f t="shared" si="1"/>
        <v/>
      </c>
    </row>
    <row r="19" ht="15" customHeight="1" spans="1:7">
      <c r="A19" s="67"/>
      <c r="B19" s="80"/>
      <c r="C19" s="30"/>
      <c r="D19" s="31"/>
      <c r="E19" s="31"/>
      <c r="F19" s="31" t="str">
        <f t="shared" si="0"/>
        <v/>
      </c>
      <c r="G19" s="31" t="str">
        <f t="shared" si="1"/>
        <v/>
      </c>
    </row>
    <row r="20" ht="15" customHeight="1" spans="1:7">
      <c r="A20" s="67"/>
      <c r="B20" s="80"/>
      <c r="C20" s="30"/>
      <c r="D20" s="31"/>
      <c r="E20" s="31"/>
      <c r="F20" s="31" t="str">
        <f t="shared" si="0"/>
        <v/>
      </c>
      <c r="G20" s="31" t="str">
        <f t="shared" si="1"/>
        <v/>
      </c>
    </row>
    <row r="21" ht="15" customHeight="1" spans="1:7">
      <c r="A21" s="67"/>
      <c r="B21" s="80"/>
      <c r="C21" s="30"/>
      <c r="D21" s="31"/>
      <c r="E21" s="31"/>
      <c r="F21" s="31" t="str">
        <f t="shared" si="0"/>
        <v/>
      </c>
      <c r="G21" s="31" t="str">
        <f t="shared" si="1"/>
        <v/>
      </c>
    </row>
    <row r="22" ht="15" customHeight="1" spans="1:7">
      <c r="A22" s="67"/>
      <c r="B22" s="80"/>
      <c r="C22" s="30"/>
      <c r="D22" s="31"/>
      <c r="E22" s="31"/>
      <c r="F22" s="31" t="str">
        <f t="shared" si="0"/>
        <v/>
      </c>
      <c r="G22" s="31" t="str">
        <f t="shared" si="1"/>
        <v/>
      </c>
    </row>
    <row r="23" ht="15" customHeight="1" spans="1:7">
      <c r="A23" s="67"/>
      <c r="B23" s="80"/>
      <c r="C23" s="30"/>
      <c r="D23" s="31"/>
      <c r="E23" s="31"/>
      <c r="F23" s="31" t="str">
        <f t="shared" si="0"/>
        <v/>
      </c>
      <c r="G23" s="31" t="str">
        <f t="shared" si="1"/>
        <v/>
      </c>
    </row>
    <row r="24" ht="15" customHeight="1" spans="1:7">
      <c r="A24" s="67"/>
      <c r="B24" s="80"/>
      <c r="C24" s="30"/>
      <c r="D24" s="31"/>
      <c r="E24" s="31"/>
      <c r="F24" s="31" t="str">
        <f t="shared" si="0"/>
        <v/>
      </c>
      <c r="G24" s="31" t="str">
        <f t="shared" si="1"/>
        <v/>
      </c>
    </row>
    <row r="25" ht="15" customHeight="1" spans="1:7">
      <c r="A25" s="67"/>
      <c r="B25" s="80"/>
      <c r="C25" s="30"/>
      <c r="D25" s="31"/>
      <c r="E25" s="31"/>
      <c r="F25" s="31" t="str">
        <f t="shared" si="0"/>
        <v/>
      </c>
      <c r="G25" s="31" t="str">
        <f t="shared" si="1"/>
        <v/>
      </c>
    </row>
    <row r="26" ht="15" customHeight="1" spans="1:7">
      <c r="A26" s="67"/>
      <c r="B26" s="80"/>
      <c r="C26" s="30"/>
      <c r="D26" s="31"/>
      <c r="E26" s="31"/>
      <c r="F26" s="31" t="str">
        <f t="shared" si="0"/>
        <v/>
      </c>
      <c r="G26" s="31" t="str">
        <f t="shared" si="1"/>
        <v/>
      </c>
    </row>
    <row r="27" ht="15" customHeight="1" spans="1:7">
      <c r="A27" s="67"/>
      <c r="B27" s="81"/>
      <c r="C27" s="30"/>
      <c r="D27" s="31"/>
      <c r="E27" s="31"/>
      <c r="F27" s="31" t="str">
        <f t="shared" si="0"/>
        <v/>
      </c>
      <c r="G27" s="31" t="str">
        <f t="shared" si="1"/>
        <v/>
      </c>
    </row>
    <row r="28" ht="15" customHeight="1" spans="1:7">
      <c r="A28" s="67"/>
      <c r="B28" s="80"/>
      <c r="C28" s="30"/>
      <c r="D28" s="31"/>
      <c r="E28" s="31"/>
      <c r="F28" s="31" t="str">
        <f t="shared" si="0"/>
        <v/>
      </c>
      <c r="G28" s="31" t="str">
        <f t="shared" si="1"/>
        <v/>
      </c>
    </row>
    <row r="29" ht="15" customHeight="1" spans="1:7">
      <c r="A29" s="67"/>
      <c r="B29" s="81"/>
      <c r="C29" s="30"/>
      <c r="D29" s="31"/>
      <c r="E29" s="31"/>
      <c r="F29" s="31" t="str">
        <f t="shared" si="0"/>
        <v/>
      </c>
      <c r="G29" s="31" t="str">
        <f t="shared" si="1"/>
        <v/>
      </c>
    </row>
    <row r="30" ht="15" customHeight="1" spans="1:7">
      <c r="A30" s="67"/>
      <c r="B30" s="80"/>
      <c r="C30" s="30"/>
      <c r="D30" s="31"/>
      <c r="E30" s="31"/>
      <c r="F30" s="31" t="str">
        <f t="shared" si="0"/>
        <v/>
      </c>
      <c r="G30" s="31" t="str">
        <f t="shared" si="1"/>
        <v/>
      </c>
    </row>
    <row r="31" ht="15" customHeight="1" spans="1:7">
      <c r="A31" s="67"/>
      <c r="B31" s="81"/>
      <c r="C31" s="30"/>
      <c r="D31" s="31"/>
      <c r="E31" s="31"/>
      <c r="F31" s="31" t="str">
        <f t="shared" si="0"/>
        <v/>
      </c>
      <c r="G31" s="31" t="str">
        <f t="shared" si="1"/>
        <v/>
      </c>
    </row>
    <row r="32" s="14" customFormat="1" ht="15" customHeight="1" spans="1:7">
      <c r="A32" s="64" t="s">
        <v>386</v>
      </c>
      <c r="B32" s="82" t="s">
        <v>513</v>
      </c>
      <c r="C32" s="40">
        <f t="shared" ref="C32:E33" si="2">SUM(C7,C10,C13)</f>
        <v>0</v>
      </c>
      <c r="D32" s="40">
        <f t="shared" si="2"/>
        <v>0</v>
      </c>
      <c r="E32" s="40">
        <f t="shared" si="2"/>
        <v>0</v>
      </c>
      <c r="F32" s="40" t="str">
        <f t="shared" si="0"/>
        <v/>
      </c>
      <c r="G32" s="40" t="str">
        <f t="shared" si="1"/>
        <v/>
      </c>
    </row>
    <row r="33" ht="15" customHeight="1" spans="1:7">
      <c r="A33" s="67"/>
      <c r="B33" s="101" t="s">
        <v>514</v>
      </c>
      <c r="C33" s="31">
        <f t="shared" si="2"/>
        <v>0</v>
      </c>
      <c r="D33" s="31">
        <f t="shared" si="2"/>
        <v>0</v>
      </c>
      <c r="E33" s="31">
        <f t="shared" si="2"/>
        <v>0</v>
      </c>
      <c r="F33" s="31" t="str">
        <f t="shared" si="0"/>
        <v/>
      </c>
      <c r="G33" s="31" t="str">
        <f t="shared" si="1"/>
        <v/>
      </c>
    </row>
    <row r="34" s="14" customFormat="1" ht="15" customHeight="1" spans="1:7">
      <c r="A34" s="64" t="s">
        <v>386</v>
      </c>
      <c r="B34" s="82" t="s">
        <v>515</v>
      </c>
      <c r="C34" s="38">
        <f t="shared" ref="C34:E34" si="3">C32-C33</f>
        <v>0</v>
      </c>
      <c r="D34" s="40">
        <f t="shared" si="3"/>
        <v>0</v>
      </c>
      <c r="E34" s="40">
        <f t="shared" si="3"/>
        <v>0</v>
      </c>
      <c r="F34" s="40" t="str">
        <f t="shared" si="0"/>
        <v/>
      </c>
      <c r="G34" s="40" t="str">
        <f t="shared" si="1"/>
        <v/>
      </c>
    </row>
    <row r="35" ht="15" customHeight="1" spans="1:7">
      <c r="A35" s="15" t="e">
        <f>CONCATENATE(#REF!,#REF!)</f>
        <v>#REF!</v>
      </c>
      <c r="E35" s="15" t="e">
        <f>"评估人员："&amp;#REF!</f>
        <v>#REF!</v>
      </c>
      <c r="G35" s="63" t="s">
        <v>401</v>
      </c>
    </row>
    <row r="36" ht="15" customHeight="1" spans="1:7">
      <c r="A36" s="15" t="e">
        <f>CONCATENATE(#REF!,#REF!,#REF!,#REF!,#REF!,#REF!,#REF!)</f>
        <v>#REF!</v>
      </c>
    </row>
  </sheetData>
  <mergeCells count="2">
    <mergeCell ref="A2:G2"/>
    <mergeCell ref="A3:G3"/>
  </mergeCells>
  <hyperlinks>
    <hyperlink ref="A1" location="索引目录!C25" display="返回索引页"/>
    <hyperlink ref="B10" location="'其他应收-利息'!A1" display="其他应收-利息余额"/>
    <hyperlink ref="B1" location="非流动资产评估汇总!B25" display="返回"/>
    <hyperlink ref="B13" location="'其他应收-股利'!A1" display="其他应收-股利余额"/>
    <hyperlink ref="B7" location="其他应收款!B1" display="其他应收款余额"/>
    <hyperlink ref="B9" location="其他应收款!B1" display="其他应收款"/>
    <hyperlink ref="B12" location="封面!A1" display="其他应收-利息"/>
    <hyperlink ref="B15" location="'其他应收-股利'!A1" display="其他应收-股利"/>
  </hyperlinks>
  <printOptions horizontalCentered="1"/>
  <pageMargins left="0.748031496062992" right="0.748031496062992" top="0.984251968503937" bottom="0.984251968503937" header="0.511811023622047" footer="0.511811023622047"/>
  <pageSetup paperSize="9" orientation="landscape"/>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U34"/>
  <sheetViews>
    <sheetView zoomScale="90" zoomScaleNormal="90" workbookViewId="0">
      <pane ySplit="6" topLeftCell="A7" activePane="bottomLeft" state="frozen"/>
      <selection/>
      <selection pane="bottomLeft" activeCell="D21" sqref="D21"/>
    </sheetView>
  </sheetViews>
  <sheetFormatPr defaultColWidth="9" defaultRowHeight="15.75" customHeight="1"/>
  <cols>
    <col min="1" max="1" width="7.58333333333333" style="15" customWidth="1"/>
    <col min="2" max="2" width="27.75" style="15" customWidth="1"/>
    <col min="3" max="3" width="26.3333333333333" style="15" customWidth="1"/>
    <col min="4" max="4" width="9.25" style="15" customWidth="1"/>
    <col min="5" max="5" width="8.5" style="15" customWidth="1"/>
    <col min="6" max="6" width="13.0833333333333" style="15" hidden="1" customWidth="1" outlineLevel="1"/>
    <col min="7" max="7" width="12.25" style="206" hidden="1" customWidth="1" outlineLevel="1"/>
    <col min="8" max="9" width="11" style="206" hidden="1" customWidth="1" outlineLevel="1"/>
    <col min="10" max="10" width="12.3333333333333" style="206" hidden="1" customWidth="1" outlineLevel="1"/>
    <col min="11" max="11" width="8.75" style="206" hidden="1" customWidth="1" outlineLevel="1"/>
    <col min="12" max="12" width="10.25" style="206" hidden="1" customWidth="1" outlineLevel="1"/>
    <col min="13" max="14" width="15.25" style="206" hidden="1" customWidth="1" outlineLevel="1"/>
    <col min="15" max="15" width="10.75" style="263" hidden="1" customWidth="1" outlineLevel="1"/>
    <col min="16" max="16" width="14.5833333333333" style="15" customWidth="1" collapsed="1"/>
    <col min="17" max="17" width="14.5833333333333" style="15" customWidth="1"/>
    <col min="18" max="18" width="10.5833333333333" style="15" customWidth="1"/>
    <col min="19" max="19" width="8.5" style="15" customWidth="1"/>
    <col min="20" max="20" width="13.5833333333333" style="15" customWidth="1"/>
    <col min="21" max="16384" width="9" style="15"/>
  </cols>
  <sheetData>
    <row r="1" s="85" customFormat="1" ht="10.5" spans="1:21">
      <c r="A1" s="86" t="s">
        <v>361</v>
      </c>
      <c r="B1" s="86" t="s">
        <v>479</v>
      </c>
      <c r="C1" s="87"/>
      <c r="D1" s="87"/>
      <c r="E1" s="87"/>
      <c r="F1" s="87"/>
      <c r="G1" s="87"/>
      <c r="H1" s="87"/>
      <c r="I1" s="87"/>
      <c r="J1" s="87"/>
      <c r="K1" s="87"/>
      <c r="L1" s="87"/>
      <c r="M1" s="87"/>
      <c r="N1" s="87"/>
      <c r="O1" s="87"/>
      <c r="P1" s="87"/>
      <c r="Q1" s="87"/>
      <c r="R1" s="87"/>
      <c r="S1" s="87"/>
      <c r="T1" s="87"/>
    </row>
    <row r="2" s="12" customFormat="1" ht="30" customHeight="1" spans="1:21">
      <c r="A2" s="19" t="s">
        <v>516</v>
      </c>
      <c r="B2" s="19"/>
      <c r="C2" s="19"/>
      <c r="D2" s="19"/>
      <c r="E2" s="19"/>
      <c r="F2" s="19"/>
      <c r="G2" s="19"/>
      <c r="H2" s="19"/>
      <c r="I2" s="19"/>
      <c r="J2" s="19"/>
      <c r="K2" s="19"/>
      <c r="L2" s="19"/>
      <c r="M2" s="19"/>
      <c r="N2" s="19"/>
      <c r="O2" s="19"/>
      <c r="P2" s="19"/>
      <c r="Q2" s="19"/>
      <c r="R2" s="19"/>
      <c r="S2" s="19"/>
      <c r="T2" s="19"/>
    </row>
    <row r="3" ht="15" customHeight="1" spans="1:21">
      <c r="A3" s="20" t="e">
        <f>CONCATENATE(#REF!,#REF!,#REF!,#REF!,#REF!,#REF!,#REF!)</f>
        <v>#REF!</v>
      </c>
      <c r="B3" s="20"/>
      <c r="C3" s="20"/>
      <c r="D3" s="20"/>
      <c r="E3" s="20"/>
      <c r="F3" s="20"/>
      <c r="G3" s="20"/>
      <c r="H3" s="20"/>
      <c r="I3" s="21"/>
      <c r="J3" s="21"/>
      <c r="K3" s="21"/>
      <c r="L3" s="21"/>
      <c r="M3" s="21"/>
      <c r="N3" s="21"/>
      <c r="O3" s="21"/>
      <c r="P3" s="21"/>
      <c r="Q3" s="21"/>
      <c r="R3" s="21"/>
      <c r="S3" s="21"/>
      <c r="T3" s="21"/>
      <c r="U3" s="15" t="e">
        <f>CONCATENATE(#REF!,#REF!,#REF!,#REF!,#REF!,#REF!)</f>
        <v>#REF!</v>
      </c>
    </row>
    <row r="4" ht="15" customHeight="1" spans="1:21">
      <c r="A4" s="20"/>
      <c r="B4" s="20"/>
      <c r="C4" s="20"/>
      <c r="D4" s="20"/>
      <c r="E4" s="20"/>
      <c r="F4" s="20"/>
      <c r="G4" s="20"/>
      <c r="H4" s="20"/>
      <c r="I4" s="21"/>
      <c r="J4" s="21"/>
      <c r="K4" s="22"/>
      <c r="L4" s="21"/>
      <c r="M4" s="21"/>
      <c r="N4" s="21"/>
      <c r="O4" s="21"/>
      <c r="P4" s="21"/>
      <c r="Q4" s="21"/>
      <c r="R4" s="21"/>
      <c r="S4" s="21"/>
      <c r="T4" s="22" t="s">
        <v>517</v>
      </c>
    </row>
    <row r="5" ht="15" customHeight="1" spans="1:21">
      <c r="A5" s="23" t="e">
        <f>#REF!&amp;#REF!</f>
        <v>#REF!</v>
      </c>
      <c r="M5" s="264" t="s">
        <v>482</v>
      </c>
      <c r="N5" s="265"/>
      <c r="O5" s="266" t="s">
        <v>483</v>
      </c>
      <c r="P5" s="194"/>
      <c r="T5" s="22" t="s">
        <v>282</v>
      </c>
    </row>
    <row r="6" s="13" customFormat="1" ht="25.15" customHeight="1" spans="1:21">
      <c r="A6" s="24" t="s">
        <v>283</v>
      </c>
      <c r="B6" s="24" t="s">
        <v>518</v>
      </c>
      <c r="C6" s="24" t="s">
        <v>485</v>
      </c>
      <c r="D6" s="24" t="s">
        <v>486</v>
      </c>
      <c r="E6" s="24" t="s">
        <v>487</v>
      </c>
      <c r="F6" s="24" t="s">
        <v>243</v>
      </c>
      <c r="G6" s="267" t="s">
        <v>489</v>
      </c>
      <c r="H6" s="268" t="s">
        <v>490</v>
      </c>
      <c r="I6" s="267" t="s">
        <v>491</v>
      </c>
      <c r="J6" s="267" t="s">
        <v>492</v>
      </c>
      <c r="K6" s="267" t="s">
        <v>493</v>
      </c>
      <c r="L6" s="267" t="s">
        <v>494</v>
      </c>
      <c r="M6" s="264"/>
      <c r="N6" s="269" t="s">
        <v>495</v>
      </c>
      <c r="O6" s="270"/>
      <c r="P6" s="36" t="s">
        <v>244</v>
      </c>
      <c r="Q6" s="24" t="s">
        <v>245</v>
      </c>
      <c r="R6" s="24" t="s">
        <v>246</v>
      </c>
      <c r="S6" s="24" t="s">
        <v>285</v>
      </c>
      <c r="T6" s="24" t="s">
        <v>419</v>
      </c>
    </row>
    <row r="7" ht="15" customHeight="1" spans="1:21">
      <c r="A7" s="27">
        <v>1</v>
      </c>
      <c r="B7" s="28"/>
      <c r="C7" s="271"/>
      <c r="D7" s="29"/>
      <c r="E7" s="27"/>
      <c r="F7" s="31"/>
      <c r="G7" s="272"/>
      <c r="H7" s="272"/>
      <c r="I7" s="272"/>
      <c r="J7" s="272"/>
      <c r="K7" s="272"/>
      <c r="L7" s="272"/>
      <c r="M7" s="272"/>
      <c r="N7" s="273"/>
      <c r="O7" s="274"/>
      <c r="P7" s="34"/>
      <c r="Q7" s="31"/>
      <c r="R7" s="68" t="str">
        <f t="shared" ref="R7:R31" si="0">IF(OR(AND(P7=0,Q7=0),Q7=0),"",Q7-P7)</f>
        <v/>
      </c>
      <c r="S7" s="68" t="str">
        <f t="shared" ref="S7:S31" si="1">IF(ISERROR(R7/P7),"",R7/ABS(P7)*100)</f>
        <v/>
      </c>
      <c r="T7" s="33"/>
    </row>
    <row r="8" ht="15" customHeight="1" spans="1:21">
      <c r="A8" s="27">
        <v>2</v>
      </c>
      <c r="B8" s="58"/>
      <c r="C8" s="271"/>
      <c r="D8" s="29"/>
      <c r="E8" s="27"/>
      <c r="F8" s="31"/>
      <c r="G8" s="272"/>
      <c r="H8" s="272"/>
      <c r="I8" s="272"/>
      <c r="J8" s="272"/>
      <c r="K8" s="272"/>
      <c r="L8" s="272"/>
      <c r="M8" s="272"/>
      <c r="N8" s="273"/>
      <c r="O8" s="274"/>
      <c r="P8" s="34"/>
      <c r="Q8" s="31"/>
      <c r="R8" s="31"/>
      <c r="S8" s="31"/>
      <c r="T8" s="33"/>
    </row>
    <row r="9" ht="15" customHeight="1" spans="1:21">
      <c r="A9" s="27">
        <v>3</v>
      </c>
      <c r="B9" s="58"/>
      <c r="C9" s="271"/>
      <c r="D9" s="29"/>
      <c r="E9" s="27"/>
      <c r="F9" s="31"/>
      <c r="G9" s="272"/>
      <c r="H9" s="272"/>
      <c r="I9" s="272"/>
      <c r="J9" s="272"/>
      <c r="K9" s="272"/>
      <c r="L9" s="272"/>
      <c r="M9" s="272"/>
      <c r="N9" s="273"/>
      <c r="O9" s="274"/>
      <c r="P9" s="34"/>
      <c r="Q9" s="31"/>
      <c r="R9" s="31"/>
      <c r="S9" s="31"/>
      <c r="T9" s="33"/>
    </row>
    <row r="10" ht="15" customHeight="1" spans="1:21">
      <c r="A10" s="27">
        <v>4</v>
      </c>
      <c r="B10" s="58"/>
      <c r="C10" s="271"/>
      <c r="D10" s="29"/>
      <c r="E10" s="27"/>
      <c r="F10" s="31"/>
      <c r="G10" s="272"/>
      <c r="H10" s="272"/>
      <c r="I10" s="272"/>
      <c r="J10" s="272"/>
      <c r="K10" s="272"/>
      <c r="L10" s="272"/>
      <c r="M10" s="272"/>
      <c r="N10" s="273"/>
      <c r="O10" s="274"/>
      <c r="P10" s="34"/>
      <c r="Q10" s="31"/>
      <c r="R10" s="31"/>
      <c r="S10" s="31"/>
      <c r="T10" s="33"/>
    </row>
    <row r="11" ht="15" customHeight="1" spans="1:21">
      <c r="A11" s="27">
        <v>5</v>
      </c>
      <c r="B11" s="58"/>
      <c r="C11" s="27"/>
      <c r="D11" s="29"/>
      <c r="E11" s="27"/>
      <c r="F11" s="31"/>
      <c r="G11" s="272"/>
      <c r="H11" s="272"/>
      <c r="I11" s="272"/>
      <c r="J11" s="272"/>
      <c r="K11" s="272"/>
      <c r="L11" s="272"/>
      <c r="M11" s="272"/>
      <c r="N11" s="273"/>
      <c r="O11" s="274"/>
      <c r="P11" s="34"/>
      <c r="Q11" s="31"/>
      <c r="R11" s="31"/>
      <c r="S11" s="31"/>
      <c r="T11" s="33"/>
    </row>
    <row r="12" ht="15" customHeight="1" spans="1:21">
      <c r="A12" s="27">
        <v>6</v>
      </c>
      <c r="B12" s="58"/>
      <c r="C12" s="27"/>
      <c r="D12" s="29"/>
      <c r="E12" s="27"/>
      <c r="F12" s="31"/>
      <c r="G12" s="272"/>
      <c r="H12" s="272"/>
      <c r="I12" s="272"/>
      <c r="J12" s="272"/>
      <c r="K12" s="272"/>
      <c r="L12" s="272"/>
      <c r="M12" s="272"/>
      <c r="N12" s="273"/>
      <c r="O12" s="274"/>
      <c r="P12" s="34"/>
      <c r="Q12" s="31"/>
      <c r="R12" s="31"/>
      <c r="S12" s="31"/>
      <c r="T12" s="33"/>
    </row>
    <row r="13" ht="15" customHeight="1" spans="1:21">
      <c r="A13" s="27">
        <v>7</v>
      </c>
      <c r="B13" s="58"/>
      <c r="C13" s="27"/>
      <c r="D13" s="29"/>
      <c r="E13" s="27"/>
      <c r="F13" s="31"/>
      <c r="G13" s="272"/>
      <c r="H13" s="272"/>
      <c r="I13" s="272"/>
      <c r="J13" s="272"/>
      <c r="K13" s="272"/>
      <c r="L13" s="272"/>
      <c r="M13" s="272"/>
      <c r="N13" s="273"/>
      <c r="O13" s="274"/>
      <c r="P13" s="34"/>
      <c r="Q13" s="31"/>
      <c r="R13" s="31"/>
      <c r="S13" s="31"/>
      <c r="T13" s="33"/>
    </row>
    <row r="14" ht="15" customHeight="1" spans="1:21">
      <c r="A14" s="27">
        <v>8</v>
      </c>
      <c r="B14" s="58"/>
      <c r="C14" s="27"/>
      <c r="D14" s="29"/>
      <c r="E14" s="27"/>
      <c r="F14" s="31"/>
      <c r="G14" s="272"/>
      <c r="H14" s="272"/>
      <c r="I14" s="272"/>
      <c r="J14" s="272"/>
      <c r="K14" s="272"/>
      <c r="L14" s="272"/>
      <c r="M14" s="272"/>
      <c r="N14" s="273"/>
      <c r="O14" s="274"/>
      <c r="P14" s="34"/>
      <c r="Q14" s="31"/>
      <c r="R14" s="31"/>
      <c r="S14" s="31"/>
      <c r="T14" s="33"/>
    </row>
    <row r="15" ht="15" customHeight="1" spans="1:21">
      <c r="A15" s="27"/>
      <c r="B15" s="28"/>
      <c r="C15" s="27"/>
      <c r="D15" s="29"/>
      <c r="E15" s="27"/>
      <c r="F15" s="31"/>
      <c r="G15" s="272"/>
      <c r="H15" s="272"/>
      <c r="I15" s="272"/>
      <c r="J15" s="272"/>
      <c r="K15" s="272"/>
      <c r="L15" s="272"/>
      <c r="M15" s="272"/>
      <c r="N15" s="273"/>
      <c r="O15" s="274"/>
      <c r="P15" s="34"/>
      <c r="Q15" s="31"/>
      <c r="R15" s="31"/>
      <c r="S15" s="31"/>
      <c r="T15" s="33"/>
    </row>
    <row r="16" ht="15" customHeight="1" spans="1:21">
      <c r="A16" s="27"/>
      <c r="B16" s="28"/>
      <c r="C16" s="27"/>
      <c r="D16" s="29"/>
      <c r="E16" s="27"/>
      <c r="F16" s="31"/>
      <c r="G16" s="272"/>
      <c r="H16" s="272"/>
      <c r="I16" s="272"/>
      <c r="J16" s="272"/>
      <c r="K16" s="272"/>
      <c r="L16" s="272"/>
      <c r="M16" s="272"/>
      <c r="N16" s="273"/>
      <c r="O16" s="274"/>
      <c r="P16" s="34"/>
      <c r="Q16" s="31"/>
      <c r="R16" s="31"/>
      <c r="S16" s="31"/>
      <c r="T16" s="33"/>
    </row>
    <row r="17" ht="15" customHeight="1" spans="1:20">
      <c r="A17" s="27"/>
      <c r="B17" s="28"/>
      <c r="C17" s="27"/>
      <c r="D17" s="29"/>
      <c r="E17" s="27"/>
      <c r="F17" s="31"/>
      <c r="G17" s="272"/>
      <c r="H17" s="272"/>
      <c r="I17" s="272"/>
      <c r="J17" s="272"/>
      <c r="K17" s="272"/>
      <c r="L17" s="272"/>
      <c r="M17" s="272"/>
      <c r="N17" s="273"/>
      <c r="O17" s="274"/>
      <c r="P17" s="34"/>
      <c r="Q17" s="31"/>
      <c r="R17" s="31"/>
      <c r="S17" s="31"/>
      <c r="T17" s="33"/>
    </row>
    <row r="18" ht="15" customHeight="1" spans="1:20">
      <c r="A18" s="27"/>
      <c r="B18" s="28"/>
      <c r="C18" s="27"/>
      <c r="D18" s="29"/>
      <c r="E18" s="27"/>
      <c r="F18" s="31"/>
      <c r="G18" s="272"/>
      <c r="H18" s="272"/>
      <c r="I18" s="272"/>
      <c r="J18" s="272"/>
      <c r="K18" s="272"/>
      <c r="L18" s="272"/>
      <c r="M18" s="272"/>
      <c r="N18" s="273"/>
      <c r="O18" s="274"/>
      <c r="P18" s="34"/>
      <c r="Q18" s="31"/>
      <c r="R18" s="31"/>
      <c r="S18" s="31"/>
      <c r="T18" s="33"/>
    </row>
    <row r="19" ht="15" customHeight="1" spans="1:20">
      <c r="A19" s="27"/>
      <c r="B19" s="28"/>
      <c r="C19" s="27"/>
      <c r="D19" s="29"/>
      <c r="E19" s="27"/>
      <c r="F19" s="31"/>
      <c r="G19" s="272"/>
      <c r="H19" s="272"/>
      <c r="I19" s="272"/>
      <c r="J19" s="272"/>
      <c r="K19" s="272"/>
      <c r="L19" s="272"/>
      <c r="M19" s="272"/>
      <c r="N19" s="273"/>
      <c r="O19" s="274"/>
      <c r="P19" s="34"/>
      <c r="Q19" s="31"/>
      <c r="R19" s="31"/>
      <c r="S19" s="31"/>
      <c r="T19" s="33"/>
    </row>
    <row r="20" ht="15" customHeight="1" spans="1:20">
      <c r="A20" s="27"/>
      <c r="B20" s="28"/>
      <c r="C20" s="27"/>
      <c r="D20" s="29"/>
      <c r="E20" s="27" t="str">
        <f t="shared" ref="E20:E27" si="2">IF(D20=0,"",IF(($U$3-D20)&lt;365,"1年以内",IF(($U$3-D20)&lt;365*2,"1-2年",IF(($U$3-D20)&lt;365*3,"2-3年",IF(($U$3-D20)&lt;365*4,"3-4年",IF(($U$3-D20)&lt;365*5,"4-5年","5年以上"))))))</f>
        <v/>
      </c>
      <c r="F20" s="31"/>
      <c r="G20" s="272"/>
      <c r="H20" s="272"/>
      <c r="I20" s="272"/>
      <c r="J20" s="272"/>
      <c r="K20" s="272"/>
      <c r="L20" s="272"/>
      <c r="M20" s="272">
        <f t="shared" ref="M20:M29" si="3">SUM(G20:L20)-F20</f>
        <v>0</v>
      </c>
      <c r="N20" s="273"/>
      <c r="O20" s="274"/>
      <c r="P20" s="34"/>
      <c r="Q20" s="31"/>
      <c r="R20" s="31" t="str">
        <f t="shared" si="0"/>
        <v/>
      </c>
      <c r="S20" s="31" t="str">
        <f t="shared" si="1"/>
        <v/>
      </c>
      <c r="T20" s="33"/>
    </row>
    <row r="21" ht="15" customHeight="1" spans="1:20">
      <c r="A21" s="27"/>
      <c r="B21" s="28"/>
      <c r="C21" s="27"/>
      <c r="D21" s="29"/>
      <c r="E21" s="27" t="str">
        <f t="shared" si="2"/>
        <v/>
      </c>
      <c r="F21" s="31"/>
      <c r="G21" s="272"/>
      <c r="H21" s="272"/>
      <c r="I21" s="272"/>
      <c r="J21" s="272"/>
      <c r="K21" s="272"/>
      <c r="L21" s="272"/>
      <c r="M21" s="272"/>
      <c r="N21" s="273"/>
      <c r="O21" s="274"/>
      <c r="P21" s="34"/>
      <c r="Q21" s="31"/>
      <c r="R21" s="31" t="str">
        <f t="shared" si="0"/>
        <v/>
      </c>
      <c r="S21" s="31" t="str">
        <f t="shared" si="1"/>
        <v/>
      </c>
      <c r="T21" s="33"/>
    </row>
    <row r="22" ht="15" customHeight="1" spans="1:20">
      <c r="A22" s="27"/>
      <c r="B22" s="28"/>
      <c r="C22" s="27"/>
      <c r="D22" s="29"/>
      <c r="E22" s="27" t="str">
        <f t="shared" si="2"/>
        <v/>
      </c>
      <c r="F22" s="31"/>
      <c r="G22" s="272"/>
      <c r="H22" s="272"/>
      <c r="I22" s="272"/>
      <c r="J22" s="272"/>
      <c r="K22" s="272"/>
      <c r="L22" s="272"/>
      <c r="M22" s="272"/>
      <c r="N22" s="273"/>
      <c r="O22" s="274"/>
      <c r="P22" s="34"/>
      <c r="Q22" s="31"/>
      <c r="R22" s="31" t="str">
        <f t="shared" si="0"/>
        <v/>
      </c>
      <c r="S22" s="31" t="str">
        <f t="shared" si="1"/>
        <v/>
      </c>
      <c r="T22" s="33"/>
    </row>
    <row r="23" ht="15" customHeight="1" spans="1:20">
      <c r="A23" s="27"/>
      <c r="B23" s="28"/>
      <c r="C23" s="27"/>
      <c r="D23" s="29"/>
      <c r="E23" s="27" t="str">
        <f t="shared" si="2"/>
        <v/>
      </c>
      <c r="F23" s="31"/>
      <c r="G23" s="272"/>
      <c r="H23" s="272"/>
      <c r="I23" s="272"/>
      <c r="J23" s="272"/>
      <c r="K23" s="272"/>
      <c r="L23" s="272"/>
      <c r="M23" s="272"/>
      <c r="N23" s="273"/>
      <c r="O23" s="274"/>
      <c r="P23" s="34"/>
      <c r="Q23" s="31"/>
      <c r="R23" s="31" t="str">
        <f t="shared" si="0"/>
        <v/>
      </c>
      <c r="S23" s="31" t="str">
        <f t="shared" si="1"/>
        <v/>
      </c>
      <c r="T23" s="33"/>
    </row>
    <row r="24" ht="15" customHeight="1" spans="1:20">
      <c r="A24" s="27"/>
      <c r="B24" s="28"/>
      <c r="C24" s="27"/>
      <c r="D24" s="29"/>
      <c r="E24" s="27" t="str">
        <f t="shared" si="2"/>
        <v/>
      </c>
      <c r="F24" s="31"/>
      <c r="G24" s="272"/>
      <c r="H24" s="272"/>
      <c r="I24" s="272"/>
      <c r="J24" s="272"/>
      <c r="K24" s="272"/>
      <c r="L24" s="272"/>
      <c r="M24" s="272"/>
      <c r="N24" s="273"/>
      <c r="O24" s="274"/>
      <c r="P24" s="34"/>
      <c r="Q24" s="31"/>
      <c r="R24" s="31" t="str">
        <f t="shared" si="0"/>
        <v/>
      </c>
      <c r="S24" s="31" t="str">
        <f t="shared" si="1"/>
        <v/>
      </c>
      <c r="T24" s="33"/>
    </row>
    <row r="25" ht="15" customHeight="1" spans="1:20">
      <c r="A25" s="27"/>
      <c r="B25" s="28"/>
      <c r="C25" s="27"/>
      <c r="D25" s="29"/>
      <c r="E25" s="27" t="str">
        <f t="shared" si="2"/>
        <v/>
      </c>
      <c r="F25" s="31"/>
      <c r="G25" s="272"/>
      <c r="H25" s="272"/>
      <c r="I25" s="272"/>
      <c r="J25" s="272"/>
      <c r="K25" s="272"/>
      <c r="L25" s="272"/>
      <c r="M25" s="272">
        <f t="shared" si="3"/>
        <v>0</v>
      </c>
      <c r="N25" s="273"/>
      <c r="O25" s="274"/>
      <c r="P25" s="34"/>
      <c r="Q25" s="31"/>
      <c r="R25" s="31" t="str">
        <f t="shared" si="0"/>
        <v/>
      </c>
      <c r="S25" s="31" t="str">
        <f t="shared" si="1"/>
        <v/>
      </c>
      <c r="T25" s="33"/>
    </row>
    <row r="26" ht="15" customHeight="1" spans="1:20">
      <c r="A26" s="27"/>
      <c r="B26" s="28"/>
      <c r="C26" s="27"/>
      <c r="D26" s="29"/>
      <c r="E26" s="27" t="str">
        <f t="shared" si="2"/>
        <v/>
      </c>
      <c r="F26" s="31"/>
      <c r="G26" s="272"/>
      <c r="H26" s="272"/>
      <c r="I26" s="272"/>
      <c r="J26" s="272"/>
      <c r="K26" s="272"/>
      <c r="L26" s="272"/>
      <c r="M26" s="272">
        <f t="shared" si="3"/>
        <v>0</v>
      </c>
      <c r="N26" s="273"/>
      <c r="O26" s="274"/>
      <c r="P26" s="34"/>
      <c r="Q26" s="31"/>
      <c r="R26" s="31" t="str">
        <f t="shared" si="0"/>
        <v/>
      </c>
      <c r="S26" s="31" t="str">
        <f t="shared" si="1"/>
        <v/>
      </c>
      <c r="T26" s="33"/>
    </row>
    <row r="27" ht="15" customHeight="1" spans="1:20">
      <c r="A27" s="27"/>
      <c r="B27" s="28"/>
      <c r="C27" s="27"/>
      <c r="D27" s="29"/>
      <c r="E27" s="27" t="str">
        <f t="shared" si="2"/>
        <v/>
      </c>
      <c r="F27" s="31"/>
      <c r="G27" s="272"/>
      <c r="H27" s="272"/>
      <c r="I27" s="272"/>
      <c r="J27" s="272"/>
      <c r="K27" s="272"/>
      <c r="L27" s="272"/>
      <c r="M27" s="272">
        <f t="shared" si="3"/>
        <v>0</v>
      </c>
      <c r="N27" s="273"/>
      <c r="O27" s="274"/>
      <c r="P27" s="34"/>
      <c r="Q27" s="31"/>
      <c r="R27" s="31" t="str">
        <f t="shared" si="0"/>
        <v/>
      </c>
      <c r="S27" s="31" t="str">
        <f t="shared" si="1"/>
        <v/>
      </c>
      <c r="T27" s="33"/>
    </row>
    <row r="28" s="14" customFormat="1" ht="15" customHeight="1" spans="1:20">
      <c r="A28" s="93" t="s">
        <v>475</v>
      </c>
      <c r="B28" s="94"/>
      <c r="C28" s="24"/>
      <c r="D28" s="88"/>
      <c r="E28" s="24"/>
      <c r="F28" s="40">
        <f t="shared" ref="F28:L28" si="4">SUM(F7:F27)</f>
        <v>0</v>
      </c>
      <c r="G28" s="275">
        <f t="shared" si="4"/>
        <v>0</v>
      </c>
      <c r="H28" s="275">
        <f t="shared" si="4"/>
        <v>0</v>
      </c>
      <c r="I28" s="275">
        <f t="shared" si="4"/>
        <v>0</v>
      </c>
      <c r="J28" s="275">
        <f t="shared" si="4"/>
        <v>0</v>
      </c>
      <c r="K28" s="275">
        <f t="shared" si="4"/>
        <v>0</v>
      </c>
      <c r="L28" s="275">
        <f t="shared" si="4"/>
        <v>0</v>
      </c>
      <c r="M28" s="275">
        <f t="shared" si="3"/>
        <v>0</v>
      </c>
      <c r="N28" s="276"/>
      <c r="O28" s="277">
        <f>SUM(O7:O27)</f>
        <v>0</v>
      </c>
      <c r="P28" s="39">
        <f>SUM(P7:P27)</f>
        <v>0</v>
      </c>
      <c r="Q28" s="40">
        <f>SUM(Q7:Q27)</f>
        <v>0</v>
      </c>
      <c r="R28" s="40" t="str">
        <f t="shared" si="0"/>
        <v/>
      </c>
      <c r="S28" s="40" t="str">
        <f t="shared" si="1"/>
        <v/>
      </c>
      <c r="T28" s="41"/>
    </row>
    <row r="29" ht="15" customHeight="1" spans="1:20">
      <c r="A29" s="95" t="s">
        <v>476</v>
      </c>
      <c r="B29" s="96"/>
      <c r="C29" s="27"/>
      <c r="D29" s="97"/>
      <c r="E29" s="27"/>
      <c r="F29" s="31">
        <v>0</v>
      </c>
      <c r="G29" s="272"/>
      <c r="H29" s="272"/>
      <c r="I29" s="272"/>
      <c r="J29" s="272"/>
      <c r="K29" s="272"/>
      <c r="L29" s="272"/>
      <c r="M29" s="272">
        <f t="shared" si="3"/>
        <v>0</v>
      </c>
      <c r="N29" s="273"/>
      <c r="O29" s="274"/>
      <c r="P29" s="34"/>
      <c r="Q29" s="31"/>
      <c r="R29" s="31" t="str">
        <f t="shared" si="0"/>
        <v/>
      </c>
      <c r="S29" s="31" t="str">
        <f t="shared" si="1"/>
        <v/>
      </c>
      <c r="T29" s="33"/>
    </row>
    <row r="30" ht="15" customHeight="1" spans="1:20">
      <c r="A30" s="95" t="s">
        <v>477</v>
      </c>
      <c r="B30" s="96"/>
      <c r="C30" s="27"/>
      <c r="D30" s="97"/>
      <c r="E30" s="27"/>
      <c r="F30" s="31"/>
      <c r="G30" s="272"/>
      <c r="H30" s="272"/>
      <c r="I30" s="272"/>
      <c r="J30" s="272"/>
      <c r="K30" s="272"/>
      <c r="L30" s="272"/>
      <c r="M30" s="272"/>
      <c r="N30" s="273"/>
      <c r="O30" s="274"/>
      <c r="P30" s="34"/>
      <c r="Q30" s="31">
        <v>0</v>
      </c>
      <c r="R30" s="31" t="str">
        <f t="shared" si="0"/>
        <v/>
      </c>
      <c r="S30" s="31" t="str">
        <f t="shared" si="1"/>
        <v/>
      </c>
      <c r="T30" s="33"/>
    </row>
    <row r="31" s="14" customFormat="1" ht="15" customHeight="1" spans="1:20">
      <c r="A31" s="93" t="s">
        <v>478</v>
      </c>
      <c r="B31" s="94"/>
      <c r="C31" s="41"/>
      <c r="D31" s="88"/>
      <c r="E31" s="41"/>
      <c r="F31" s="40">
        <f>F28-F29-F30</f>
        <v>0</v>
      </c>
      <c r="G31" s="275">
        <f t="shared" ref="G31:O31" si="5">G28-G29-G30</f>
        <v>0</v>
      </c>
      <c r="H31" s="275">
        <f t="shared" si="5"/>
        <v>0</v>
      </c>
      <c r="I31" s="275">
        <f t="shared" si="5"/>
        <v>0</v>
      </c>
      <c r="J31" s="275">
        <f t="shared" si="5"/>
        <v>0</v>
      </c>
      <c r="K31" s="275">
        <f t="shared" si="5"/>
        <v>0</v>
      </c>
      <c r="L31" s="275">
        <f t="shared" si="5"/>
        <v>0</v>
      </c>
      <c r="M31" s="275">
        <f t="shared" si="5"/>
        <v>0</v>
      </c>
      <c r="N31" s="276"/>
      <c r="O31" s="277">
        <f t="shared" si="5"/>
        <v>0</v>
      </c>
      <c r="P31" s="39">
        <f>P28-P29</f>
        <v>0</v>
      </c>
      <c r="Q31" s="40">
        <f>Q28-Q30</f>
        <v>0</v>
      </c>
      <c r="R31" s="40" t="str">
        <f t="shared" si="0"/>
        <v/>
      </c>
      <c r="S31" s="40" t="str">
        <f t="shared" si="1"/>
        <v/>
      </c>
      <c r="T31" s="41"/>
    </row>
    <row r="32" customHeight="1" spans="1:20">
      <c r="B32" s="14" t="s">
        <v>496</v>
      </c>
      <c r="C32" s="15" t="s">
        <v>497</v>
      </c>
      <c r="P32" s="278"/>
    </row>
    <row r="33" customHeight="1" spans="3:3">
      <c r="C33" s="15" t="s">
        <v>498</v>
      </c>
    </row>
    <row r="34" customHeight="1" spans="3:3">
      <c r="C34" s="15" t="s">
        <v>519</v>
      </c>
    </row>
  </sheetData>
  <mergeCells count="8">
    <mergeCell ref="A2:T2"/>
    <mergeCell ref="A3:T3"/>
    <mergeCell ref="A28:B28"/>
    <mergeCell ref="A29:B29"/>
    <mergeCell ref="A30:B30"/>
    <mergeCell ref="A31:B31"/>
    <mergeCell ref="M5:M6"/>
    <mergeCell ref="O5:O6"/>
  </mergeCells>
  <hyperlinks>
    <hyperlink ref="A1" location="索引目录!D17" display="返回索引页"/>
    <hyperlink ref="B1" location="流动资产汇总表!B20" display="返回 "/>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L31"/>
  <sheetViews>
    <sheetView zoomScale="90" zoomScaleNormal="90" workbookViewId="0">
      <pane ySplit="6" topLeftCell="A19" activePane="bottomLeft" state="frozen"/>
      <selection/>
      <selection pane="bottomLeft" activeCell="H33" sqref="H33"/>
    </sheetView>
  </sheetViews>
  <sheetFormatPr defaultColWidth="9" defaultRowHeight="15.75" customHeight="1"/>
  <cols>
    <col min="1" max="1" width="7.58333333333333" style="15" customWidth="1"/>
    <col min="2" max="2" width="22.75" style="15" customWidth="1"/>
    <col min="3" max="3" width="9.58333333333333" style="15" customWidth="1"/>
    <col min="4" max="4" width="11.5" style="15" customWidth="1"/>
    <col min="5" max="5" width="11.25" style="15" customWidth="1"/>
    <col min="6" max="6" width="8.08333333333333" style="15" customWidth="1"/>
    <col min="7" max="7" width="12.5833333333333" style="15" hidden="1" customWidth="1" outlineLevel="1"/>
    <col min="8" max="8" width="12.5833333333333" style="15" customWidth="1" collapsed="1"/>
    <col min="9" max="9" width="12.5833333333333" style="15" customWidth="1"/>
    <col min="10" max="10" width="11.75" style="15" customWidth="1"/>
    <col min="11" max="11" width="9.25" style="15" customWidth="1"/>
    <col min="12" max="16384" width="9" style="15"/>
  </cols>
  <sheetData>
    <row r="1" s="85" customFormat="1" ht="10.5" spans="1:12">
      <c r="A1" s="86" t="s">
        <v>361</v>
      </c>
      <c r="B1" s="90" t="s">
        <v>402</v>
      </c>
      <c r="C1" s="87"/>
      <c r="D1" s="87"/>
      <c r="E1" s="87"/>
      <c r="F1" s="87"/>
      <c r="G1" s="87"/>
      <c r="H1" s="87"/>
      <c r="I1" s="87"/>
      <c r="J1" s="87"/>
      <c r="K1" s="87"/>
      <c r="L1" s="87"/>
    </row>
    <row r="2" s="12" customFormat="1" ht="30" customHeight="1" spans="1:12">
      <c r="A2" s="19" t="s">
        <v>520</v>
      </c>
      <c r="B2" s="19"/>
      <c r="C2" s="19"/>
      <c r="D2" s="19"/>
      <c r="E2" s="19"/>
      <c r="F2" s="19"/>
      <c r="G2" s="19"/>
      <c r="H2" s="19"/>
      <c r="I2" s="19"/>
      <c r="J2" s="19"/>
      <c r="K2" s="19"/>
      <c r="L2" s="19"/>
    </row>
    <row r="3" ht="15" customHeight="1" spans="1:12">
      <c r="A3" s="20" t="e">
        <f>CONCATENATE(#REF!,#REF!,#REF!,#REF!,#REF!,#REF!,#REF!)</f>
        <v>#REF!</v>
      </c>
      <c r="B3" s="20"/>
      <c r="C3" s="20"/>
      <c r="D3" s="20"/>
      <c r="E3" s="20"/>
      <c r="F3" s="20"/>
      <c r="G3" s="20"/>
      <c r="H3" s="20"/>
      <c r="I3" s="21"/>
      <c r="J3" s="21"/>
      <c r="K3" s="21"/>
      <c r="L3" s="21"/>
    </row>
    <row r="4" ht="15" customHeight="1" spans="1:12">
      <c r="A4" s="20"/>
      <c r="B4" s="20"/>
      <c r="C4" s="20"/>
      <c r="D4" s="20"/>
      <c r="E4" s="20"/>
      <c r="F4" s="20"/>
      <c r="G4" s="20"/>
      <c r="H4" s="20"/>
      <c r="I4" s="21"/>
      <c r="J4" s="21"/>
      <c r="K4" s="22"/>
      <c r="L4" s="22" t="s">
        <v>521</v>
      </c>
    </row>
    <row r="5" ht="15" customHeight="1" spans="1:12">
      <c r="A5" s="23" t="e">
        <f>#REF!&amp;#REF!</f>
        <v>#REF!</v>
      </c>
      <c r="L5" s="22" t="s">
        <v>282</v>
      </c>
    </row>
    <row r="6" s="13" customFormat="1" ht="25.15" customHeight="1" spans="1:12">
      <c r="A6" s="24" t="s">
        <v>283</v>
      </c>
      <c r="B6" s="24" t="s">
        <v>484</v>
      </c>
      <c r="C6" s="24" t="s">
        <v>486</v>
      </c>
      <c r="D6" s="24" t="s">
        <v>522</v>
      </c>
      <c r="E6" s="24" t="s">
        <v>523</v>
      </c>
      <c r="F6" s="24" t="s">
        <v>524</v>
      </c>
      <c r="G6" s="25" t="s">
        <v>243</v>
      </c>
      <c r="H6" s="36" t="s">
        <v>244</v>
      </c>
      <c r="I6" s="24" t="s">
        <v>245</v>
      </c>
      <c r="J6" s="24" t="s">
        <v>246</v>
      </c>
      <c r="K6" s="24" t="s">
        <v>285</v>
      </c>
      <c r="L6" s="24" t="s">
        <v>419</v>
      </c>
    </row>
    <row r="7" ht="15" customHeight="1" spans="1:12">
      <c r="A7" s="27"/>
      <c r="B7" s="28"/>
      <c r="C7" s="29"/>
      <c r="D7" s="31"/>
      <c r="E7" s="27"/>
      <c r="F7" s="74"/>
      <c r="G7" s="30"/>
      <c r="H7" s="34"/>
      <c r="I7" s="31"/>
      <c r="J7" s="68" t="str">
        <f>IF(OR(AND(H7=0,I7=0),I7=0),"",I7-H7)</f>
        <v/>
      </c>
      <c r="K7" s="68" t="str">
        <f>IF(ISERROR(J7/H7),"",J7/ABS(H7)*100)</f>
        <v/>
      </c>
      <c r="L7" s="33"/>
    </row>
    <row r="8" ht="15" customHeight="1" spans="1:12">
      <c r="A8" s="27"/>
      <c r="B8" s="28"/>
      <c r="C8" s="29"/>
      <c r="D8" s="31"/>
      <c r="E8" s="27"/>
      <c r="F8" s="74"/>
      <c r="G8" s="30"/>
      <c r="H8" s="34"/>
      <c r="I8" s="31"/>
      <c r="J8" s="31" t="str">
        <f t="shared" ref="J8:J31" si="0">IF(OR(AND(H8=0,I8=0),I8=0),"",I8-H8)</f>
        <v/>
      </c>
      <c r="K8" s="31" t="str">
        <f t="shared" ref="K8:K31" si="1">IF(ISERROR(J8/H8),"",J8/ABS(H8)*100)</f>
        <v/>
      </c>
      <c r="L8" s="33"/>
    </row>
    <row r="9" ht="15" customHeight="1" spans="1:12">
      <c r="A9" s="27"/>
      <c r="B9" s="28"/>
      <c r="C9" s="29"/>
      <c r="D9" s="31"/>
      <c r="E9" s="27"/>
      <c r="F9" s="74"/>
      <c r="G9" s="30"/>
      <c r="H9" s="34"/>
      <c r="I9" s="31"/>
      <c r="J9" s="31" t="str">
        <f t="shared" si="0"/>
        <v/>
      </c>
      <c r="K9" s="31" t="str">
        <f t="shared" si="1"/>
        <v/>
      </c>
      <c r="L9" s="33"/>
    </row>
    <row r="10" ht="15" customHeight="1" spans="1:12">
      <c r="A10" s="27"/>
      <c r="B10" s="28"/>
      <c r="C10" s="29"/>
      <c r="D10" s="31"/>
      <c r="E10" s="27"/>
      <c r="F10" s="74"/>
      <c r="G10" s="30"/>
      <c r="H10" s="34"/>
      <c r="I10" s="31"/>
      <c r="J10" s="31" t="str">
        <f t="shared" si="0"/>
        <v/>
      </c>
      <c r="K10" s="31" t="str">
        <f t="shared" si="1"/>
        <v/>
      </c>
      <c r="L10" s="33"/>
    </row>
    <row r="11" ht="15" customHeight="1" spans="1:12">
      <c r="A11" s="27"/>
      <c r="B11" s="28"/>
      <c r="C11" s="29"/>
      <c r="D11" s="31"/>
      <c r="E11" s="27"/>
      <c r="F11" s="74"/>
      <c r="G11" s="30"/>
      <c r="H11" s="34"/>
      <c r="I11" s="31"/>
      <c r="J11" s="31" t="str">
        <f t="shared" si="0"/>
        <v/>
      </c>
      <c r="K11" s="31" t="str">
        <f t="shared" si="1"/>
        <v/>
      </c>
      <c r="L11" s="33"/>
    </row>
    <row r="12" ht="15" customHeight="1" spans="1:12">
      <c r="A12" s="27"/>
      <c r="B12" s="28"/>
      <c r="C12" s="29"/>
      <c r="D12" s="31"/>
      <c r="E12" s="27"/>
      <c r="F12" s="74"/>
      <c r="G12" s="30"/>
      <c r="H12" s="34"/>
      <c r="I12" s="31"/>
      <c r="J12" s="31" t="str">
        <f t="shared" si="0"/>
        <v/>
      </c>
      <c r="K12" s="31" t="str">
        <f t="shared" si="1"/>
        <v/>
      </c>
      <c r="L12" s="33"/>
    </row>
    <row r="13" ht="15" customHeight="1" spans="1:12">
      <c r="A13" s="27"/>
      <c r="B13" s="28"/>
      <c r="C13" s="29"/>
      <c r="D13" s="31"/>
      <c r="E13" s="27"/>
      <c r="F13" s="74"/>
      <c r="G13" s="30"/>
      <c r="H13" s="34"/>
      <c r="I13" s="31"/>
      <c r="J13" s="31" t="str">
        <f t="shared" si="0"/>
        <v/>
      </c>
      <c r="K13" s="31" t="str">
        <f t="shared" si="1"/>
        <v/>
      </c>
      <c r="L13" s="33"/>
    </row>
    <row r="14" ht="15" customHeight="1" spans="1:12">
      <c r="A14" s="27"/>
      <c r="B14" s="28"/>
      <c r="C14" s="29"/>
      <c r="D14" s="31"/>
      <c r="E14" s="27"/>
      <c r="F14" s="74"/>
      <c r="G14" s="30"/>
      <c r="H14" s="34"/>
      <c r="I14" s="31"/>
      <c r="J14" s="31" t="str">
        <f t="shared" si="0"/>
        <v/>
      </c>
      <c r="K14" s="31" t="str">
        <f t="shared" si="1"/>
        <v/>
      </c>
      <c r="L14" s="33"/>
    </row>
    <row r="15" ht="15" customHeight="1" spans="1:12">
      <c r="A15" s="27"/>
      <c r="B15" s="28"/>
      <c r="C15" s="29"/>
      <c r="D15" s="31"/>
      <c r="E15" s="27"/>
      <c r="F15" s="74"/>
      <c r="G15" s="30"/>
      <c r="H15" s="34"/>
      <c r="I15" s="31"/>
      <c r="J15" s="31" t="str">
        <f t="shared" si="0"/>
        <v/>
      </c>
      <c r="K15" s="31" t="str">
        <f t="shared" si="1"/>
        <v/>
      </c>
      <c r="L15" s="33"/>
    </row>
    <row r="16" ht="15" customHeight="1" spans="1:12">
      <c r="A16" s="27"/>
      <c r="B16" s="28"/>
      <c r="C16" s="29"/>
      <c r="D16" s="31"/>
      <c r="E16" s="27"/>
      <c r="F16" s="74"/>
      <c r="G16" s="30"/>
      <c r="H16" s="34"/>
      <c r="I16" s="31"/>
      <c r="J16" s="31" t="str">
        <f t="shared" si="0"/>
        <v/>
      </c>
      <c r="K16" s="31" t="str">
        <f t="shared" si="1"/>
        <v/>
      </c>
      <c r="L16" s="33"/>
    </row>
    <row r="17" ht="15" customHeight="1" spans="1:12">
      <c r="A17" s="27"/>
      <c r="B17" s="28"/>
      <c r="C17" s="29"/>
      <c r="D17" s="31"/>
      <c r="E17" s="27"/>
      <c r="F17" s="74"/>
      <c r="G17" s="30"/>
      <c r="H17" s="34"/>
      <c r="I17" s="31"/>
      <c r="J17" s="31" t="str">
        <f t="shared" si="0"/>
        <v/>
      </c>
      <c r="K17" s="31" t="str">
        <f t="shared" si="1"/>
        <v/>
      </c>
      <c r="L17" s="33"/>
    </row>
    <row r="18" ht="15" customHeight="1" spans="1:12">
      <c r="A18" s="27"/>
      <c r="B18" s="28"/>
      <c r="C18" s="29"/>
      <c r="D18" s="31"/>
      <c r="E18" s="27"/>
      <c r="F18" s="74"/>
      <c r="G18" s="30"/>
      <c r="H18" s="34"/>
      <c r="I18" s="31"/>
      <c r="J18" s="31" t="str">
        <f t="shared" si="0"/>
        <v/>
      </c>
      <c r="K18" s="31" t="str">
        <f t="shared" si="1"/>
        <v/>
      </c>
      <c r="L18" s="33"/>
    </row>
    <row r="19" ht="15" customHeight="1" spans="1:12">
      <c r="A19" s="27"/>
      <c r="B19" s="28"/>
      <c r="C19" s="29"/>
      <c r="D19" s="31"/>
      <c r="E19" s="27"/>
      <c r="F19" s="74"/>
      <c r="G19" s="30"/>
      <c r="H19" s="34"/>
      <c r="I19" s="31"/>
      <c r="J19" s="31" t="str">
        <f t="shared" si="0"/>
        <v/>
      </c>
      <c r="K19" s="31" t="str">
        <f t="shared" si="1"/>
        <v/>
      </c>
      <c r="L19" s="33"/>
    </row>
    <row r="20" ht="15" customHeight="1" spans="1:12">
      <c r="A20" s="27"/>
      <c r="B20" s="28"/>
      <c r="C20" s="29"/>
      <c r="D20" s="31"/>
      <c r="E20" s="27"/>
      <c r="F20" s="74"/>
      <c r="G20" s="30"/>
      <c r="H20" s="34"/>
      <c r="I20" s="31"/>
      <c r="J20" s="31" t="str">
        <f t="shared" si="0"/>
        <v/>
      </c>
      <c r="K20" s="31" t="str">
        <f t="shared" si="1"/>
        <v/>
      </c>
      <c r="L20" s="33"/>
    </row>
    <row r="21" ht="15" customHeight="1" spans="1:12">
      <c r="A21" s="27"/>
      <c r="B21" s="28"/>
      <c r="C21" s="29"/>
      <c r="D21" s="31"/>
      <c r="E21" s="27"/>
      <c r="F21" s="74"/>
      <c r="G21" s="30"/>
      <c r="H21" s="34"/>
      <c r="I21" s="31"/>
      <c r="J21" s="31" t="str">
        <f t="shared" si="0"/>
        <v/>
      </c>
      <c r="K21" s="31" t="str">
        <f t="shared" si="1"/>
        <v/>
      </c>
      <c r="L21" s="33"/>
    </row>
    <row r="22" ht="15" customHeight="1" spans="1:12">
      <c r="A22" s="27"/>
      <c r="B22" s="28"/>
      <c r="C22" s="29"/>
      <c r="D22" s="31"/>
      <c r="E22" s="27"/>
      <c r="F22" s="74"/>
      <c r="G22" s="30"/>
      <c r="H22" s="34"/>
      <c r="I22" s="31"/>
      <c r="J22" s="31" t="str">
        <f t="shared" si="0"/>
        <v/>
      </c>
      <c r="K22" s="31" t="str">
        <f t="shared" si="1"/>
        <v/>
      </c>
      <c r="L22" s="33"/>
    </row>
    <row r="23" ht="15" customHeight="1" spans="1:12">
      <c r="A23" s="27"/>
      <c r="B23" s="28"/>
      <c r="C23" s="29"/>
      <c r="D23" s="31"/>
      <c r="E23" s="27"/>
      <c r="F23" s="74"/>
      <c r="G23" s="30"/>
      <c r="H23" s="34"/>
      <c r="I23" s="31"/>
      <c r="J23" s="31" t="str">
        <f t="shared" si="0"/>
        <v/>
      </c>
      <c r="K23" s="31" t="str">
        <f t="shared" si="1"/>
        <v/>
      </c>
      <c r="L23" s="33"/>
    </row>
    <row r="24" ht="15" customHeight="1" spans="1:12">
      <c r="A24" s="27"/>
      <c r="B24" s="28"/>
      <c r="C24" s="29"/>
      <c r="D24" s="31"/>
      <c r="E24" s="27"/>
      <c r="F24" s="74"/>
      <c r="G24" s="30"/>
      <c r="H24" s="34"/>
      <c r="I24" s="31"/>
      <c r="J24" s="31" t="str">
        <f t="shared" si="0"/>
        <v/>
      </c>
      <c r="K24" s="31" t="str">
        <f t="shared" si="1"/>
        <v/>
      </c>
      <c r="L24" s="33"/>
    </row>
    <row r="25" ht="15" customHeight="1" spans="1:12">
      <c r="A25" s="27"/>
      <c r="B25" s="28"/>
      <c r="C25" s="29"/>
      <c r="D25" s="31"/>
      <c r="E25" s="27"/>
      <c r="F25" s="74"/>
      <c r="G25" s="30"/>
      <c r="H25" s="34"/>
      <c r="I25" s="31"/>
      <c r="J25" s="31" t="str">
        <f t="shared" si="0"/>
        <v/>
      </c>
      <c r="K25" s="31" t="str">
        <f t="shared" si="1"/>
        <v/>
      </c>
      <c r="L25" s="33"/>
    </row>
    <row r="26" ht="15" customHeight="1" spans="1:12">
      <c r="A26" s="27"/>
      <c r="B26" s="28"/>
      <c r="C26" s="29"/>
      <c r="D26" s="31"/>
      <c r="E26" s="27"/>
      <c r="F26" s="74"/>
      <c r="G26" s="30"/>
      <c r="H26" s="34"/>
      <c r="I26" s="31"/>
      <c r="J26" s="31" t="str">
        <f t="shared" si="0"/>
        <v/>
      </c>
      <c r="K26" s="31" t="str">
        <f t="shared" si="1"/>
        <v/>
      </c>
      <c r="L26" s="33"/>
    </row>
    <row r="27" ht="15" customHeight="1" spans="1:12">
      <c r="A27" s="27"/>
      <c r="B27" s="28"/>
      <c r="C27" s="29"/>
      <c r="D27" s="31"/>
      <c r="E27" s="27"/>
      <c r="F27" s="74"/>
      <c r="G27" s="30"/>
      <c r="H27" s="34"/>
      <c r="I27" s="31"/>
      <c r="J27" s="31" t="str">
        <f t="shared" si="0"/>
        <v/>
      </c>
      <c r="K27" s="31" t="str">
        <f t="shared" si="1"/>
        <v/>
      </c>
      <c r="L27" s="33"/>
    </row>
    <row r="28" s="14" customFormat="1" ht="15" customHeight="1" spans="1:12">
      <c r="A28" s="93" t="s">
        <v>475</v>
      </c>
      <c r="B28" s="94"/>
      <c r="C28" s="76"/>
      <c r="D28" s="40">
        <f>SUM(D7:D27)</f>
        <v>0</v>
      </c>
      <c r="E28" s="41"/>
      <c r="F28" s="74"/>
      <c r="G28" s="38">
        <f>SUM(G7:G27)</f>
        <v>0</v>
      </c>
      <c r="H28" s="39">
        <f>SUM(H7:H27)</f>
        <v>0</v>
      </c>
      <c r="I28" s="40">
        <f>SUM(I7:I27)</f>
        <v>0</v>
      </c>
      <c r="J28" s="40" t="str">
        <f t="shared" si="0"/>
        <v/>
      </c>
      <c r="K28" s="40" t="str">
        <f t="shared" si="1"/>
        <v/>
      </c>
      <c r="L28" s="41"/>
    </row>
    <row r="29" customHeight="1" spans="1:12">
      <c r="A29" s="95" t="s">
        <v>476</v>
      </c>
      <c r="B29" s="96"/>
      <c r="C29" s="76"/>
      <c r="D29" s="40"/>
      <c r="E29" s="41"/>
      <c r="F29" s="74"/>
      <c r="G29" s="38">
        <v>0</v>
      </c>
      <c r="H29" s="39">
        <v>0</v>
      </c>
      <c r="I29" s="40"/>
      <c r="J29" s="40" t="str">
        <f t="shared" si="0"/>
        <v/>
      </c>
      <c r="K29" s="40" t="str">
        <f t="shared" si="1"/>
        <v/>
      </c>
      <c r="L29" s="41"/>
    </row>
    <row r="30" customHeight="1" spans="1:12">
      <c r="A30" s="95" t="s">
        <v>477</v>
      </c>
      <c r="B30" s="96"/>
      <c r="C30" s="76"/>
      <c r="D30" s="40"/>
      <c r="E30" s="41"/>
      <c r="F30" s="74"/>
      <c r="G30" s="38"/>
      <c r="H30" s="39"/>
      <c r="I30" s="40">
        <v>0</v>
      </c>
      <c r="J30" s="40" t="str">
        <f t="shared" si="0"/>
        <v/>
      </c>
      <c r="K30" s="40" t="str">
        <f t="shared" si="1"/>
        <v/>
      </c>
      <c r="L30" s="41"/>
    </row>
    <row r="31" customHeight="1" spans="1:12">
      <c r="A31" s="93" t="s">
        <v>478</v>
      </c>
      <c r="B31" s="94"/>
      <c r="C31" s="76"/>
      <c r="D31" s="40"/>
      <c r="E31" s="41"/>
      <c r="F31" s="74"/>
      <c r="G31" s="38">
        <f>G28-G29</f>
        <v>0</v>
      </c>
      <c r="H31" s="39">
        <f>H28-H29</f>
        <v>0</v>
      </c>
      <c r="I31" s="40">
        <f>I28-I30</f>
        <v>0</v>
      </c>
      <c r="J31" s="40" t="str">
        <f t="shared" si="0"/>
        <v/>
      </c>
      <c r="K31" s="40" t="str">
        <f t="shared" si="1"/>
        <v/>
      </c>
      <c r="L31" s="41"/>
    </row>
  </sheetData>
  <mergeCells count="6">
    <mergeCell ref="A2:L2"/>
    <mergeCell ref="A3:L3"/>
    <mergeCell ref="A28:B28"/>
    <mergeCell ref="A29:B29"/>
    <mergeCell ref="A30:B30"/>
    <mergeCell ref="A31:B31"/>
  </mergeCells>
  <hyperlinks>
    <hyperlink ref="A1" location="索引目录!D15" display="返回索引页"/>
    <hyperlink ref="B1" location="流动资产汇总表!B18"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22"/>
  <dimension ref="A1:K31"/>
  <sheetViews>
    <sheetView zoomScale="90" zoomScaleNormal="90" workbookViewId="0">
      <pane ySplit="6" topLeftCell="A16" activePane="bottomLeft" state="frozen"/>
      <selection/>
      <selection pane="bottomLeft" activeCell="L25" sqref="L25"/>
    </sheetView>
  </sheetViews>
  <sheetFormatPr defaultColWidth="9" defaultRowHeight="15.75" customHeight="1"/>
  <cols>
    <col min="1" max="1" width="8.58333333333333" style="15" customWidth="1"/>
    <col min="2" max="2" width="26.3333333333333" style="15" customWidth="1"/>
    <col min="3" max="3" width="9.25" style="15" customWidth="1"/>
    <col min="4" max="4" width="12" style="15" customWidth="1"/>
    <col min="5" max="5" width="16.75" style="15" hidden="1" customWidth="1" outlineLevel="1"/>
    <col min="6" max="6" width="16.75" style="15" customWidth="1" collapsed="1"/>
    <col min="7" max="7" width="16.75" style="15" customWidth="1"/>
    <col min="8" max="8" width="12.25" style="15" customWidth="1"/>
    <col min="9" max="9" width="9.58333333333333" style="15" customWidth="1"/>
    <col min="10" max="10" width="13.25" style="15" customWidth="1"/>
    <col min="11" max="16384" width="9" style="15"/>
  </cols>
  <sheetData>
    <row r="1" s="85" customFormat="1" ht="10.5" spans="1:11">
      <c r="A1" s="86" t="s">
        <v>361</v>
      </c>
      <c r="B1" s="86" t="s">
        <v>362</v>
      </c>
      <c r="C1" s="87"/>
      <c r="D1" s="87"/>
      <c r="E1" s="87"/>
      <c r="F1" s="87"/>
      <c r="G1" s="87"/>
      <c r="H1" s="87"/>
      <c r="I1" s="87"/>
      <c r="J1" s="87"/>
    </row>
    <row r="2" s="12" customFormat="1" ht="30" customHeight="1" spans="1:11">
      <c r="A2" s="19" t="s">
        <v>525</v>
      </c>
      <c r="B2" s="19"/>
      <c r="C2" s="19"/>
      <c r="D2" s="19"/>
      <c r="E2" s="19"/>
      <c r="F2" s="19"/>
      <c r="G2" s="19"/>
      <c r="H2" s="19"/>
      <c r="I2" s="19"/>
      <c r="J2" s="19"/>
    </row>
    <row r="3" ht="15" customHeight="1" spans="1:11">
      <c r="A3" s="20" t="e">
        <f>CONCATENATE(#REF!,#REF!,#REF!,#REF!,#REF!,#REF!,#REF!)</f>
        <v>#REF!</v>
      </c>
      <c r="B3" s="20"/>
      <c r="C3" s="20"/>
      <c r="D3" s="20"/>
      <c r="E3" s="20"/>
      <c r="F3" s="20"/>
      <c r="G3" s="20"/>
      <c r="H3" s="20"/>
      <c r="I3" s="21"/>
      <c r="J3" s="21"/>
    </row>
    <row r="4" ht="15" customHeight="1" spans="1:11">
      <c r="A4" s="20"/>
      <c r="B4" s="20"/>
      <c r="C4" s="20"/>
      <c r="D4" s="20"/>
      <c r="E4" s="20"/>
      <c r="F4" s="20"/>
      <c r="G4" s="20"/>
      <c r="H4" s="20"/>
      <c r="I4" s="21"/>
      <c r="J4" s="22" t="s">
        <v>526</v>
      </c>
      <c r="K4" s="22"/>
    </row>
    <row r="5" ht="15" customHeight="1" spans="1:11">
      <c r="A5" s="23" t="e">
        <f>#REF!&amp;#REF!</f>
        <v>#REF!</v>
      </c>
      <c r="J5" s="22" t="s">
        <v>282</v>
      </c>
    </row>
    <row r="6" s="13" customFormat="1" ht="25.15" customHeight="1" spans="1:11">
      <c r="A6" s="24" t="s">
        <v>283</v>
      </c>
      <c r="B6" s="24" t="s">
        <v>472</v>
      </c>
      <c r="C6" s="24" t="s">
        <v>486</v>
      </c>
      <c r="D6" s="24" t="s">
        <v>527</v>
      </c>
      <c r="E6" s="25" t="s">
        <v>243</v>
      </c>
      <c r="F6" s="36" t="s">
        <v>244</v>
      </c>
      <c r="G6" s="24" t="s">
        <v>245</v>
      </c>
      <c r="H6" s="24" t="s">
        <v>246</v>
      </c>
      <c r="I6" s="24" t="s">
        <v>285</v>
      </c>
      <c r="J6" s="24" t="s">
        <v>419</v>
      </c>
    </row>
    <row r="7" ht="15" customHeight="1" spans="1:11">
      <c r="A7" s="27"/>
      <c r="B7" s="28"/>
      <c r="C7" s="29"/>
      <c r="D7" s="33"/>
      <c r="E7" s="30"/>
      <c r="F7" s="34"/>
      <c r="G7" s="31"/>
      <c r="H7" s="68" t="str">
        <f>IF(OR(AND(F7=0,G7=0),G7=0),"",G7-F7)</f>
        <v/>
      </c>
      <c r="I7" s="68" t="str">
        <f>IF(ISERROR(H7/F7),"",H7/ABS(F7)*100)</f>
        <v/>
      </c>
      <c r="J7" s="33"/>
    </row>
    <row r="8" ht="15" customHeight="1" spans="1:11">
      <c r="A8" s="27"/>
      <c r="B8" s="28"/>
      <c r="C8" s="29"/>
      <c r="D8" s="33"/>
      <c r="E8" s="30"/>
      <c r="F8" s="34"/>
      <c r="G8" s="31"/>
      <c r="H8" s="31" t="str">
        <f t="shared" ref="H8:H31" si="0">IF(OR(AND(F8=0,G8=0),G8=0),"",G8-F8)</f>
        <v/>
      </c>
      <c r="I8" s="31" t="str">
        <f t="shared" ref="I8:I31" si="1">IF(ISERROR(H8/F8),"",H8/ABS(F8)*100)</f>
        <v/>
      </c>
      <c r="J8" s="33"/>
    </row>
    <row r="9" ht="15" customHeight="1" spans="1:11">
      <c r="A9" s="27"/>
      <c r="B9" s="28"/>
      <c r="C9" s="29"/>
      <c r="D9" s="33"/>
      <c r="E9" s="30"/>
      <c r="F9" s="34"/>
      <c r="G9" s="31"/>
      <c r="H9" s="31" t="str">
        <f t="shared" si="0"/>
        <v/>
      </c>
      <c r="I9" s="31" t="str">
        <f t="shared" si="1"/>
        <v/>
      </c>
      <c r="J9" s="33"/>
    </row>
    <row r="10" ht="15" customHeight="1" spans="1:11">
      <c r="A10" s="27"/>
      <c r="B10" s="28"/>
      <c r="C10" s="29"/>
      <c r="D10" s="33"/>
      <c r="E10" s="30"/>
      <c r="F10" s="34"/>
      <c r="G10" s="31"/>
      <c r="H10" s="31" t="str">
        <f t="shared" si="0"/>
        <v/>
      </c>
      <c r="I10" s="31" t="str">
        <f t="shared" si="1"/>
        <v/>
      </c>
      <c r="J10" s="33"/>
    </row>
    <row r="11" ht="15" customHeight="1" spans="1:11">
      <c r="A11" s="27"/>
      <c r="B11" s="28"/>
      <c r="C11" s="29"/>
      <c r="D11" s="33"/>
      <c r="E11" s="30"/>
      <c r="F11" s="34"/>
      <c r="G11" s="31"/>
      <c r="H11" s="31" t="str">
        <f t="shared" si="0"/>
        <v/>
      </c>
      <c r="I11" s="31" t="str">
        <f t="shared" si="1"/>
        <v/>
      </c>
      <c r="J11" s="33"/>
    </row>
    <row r="12" ht="15" customHeight="1" spans="1:11">
      <c r="A12" s="27"/>
      <c r="B12" s="28"/>
      <c r="C12" s="29"/>
      <c r="D12" s="33"/>
      <c r="E12" s="30"/>
      <c r="F12" s="34"/>
      <c r="G12" s="31"/>
      <c r="H12" s="31" t="str">
        <f t="shared" si="0"/>
        <v/>
      </c>
      <c r="I12" s="31" t="str">
        <f t="shared" si="1"/>
        <v/>
      </c>
      <c r="J12" s="33"/>
    </row>
    <row r="13" ht="15" customHeight="1" spans="1:11">
      <c r="A13" s="27"/>
      <c r="B13" s="28"/>
      <c r="C13" s="29"/>
      <c r="D13" s="33"/>
      <c r="E13" s="30"/>
      <c r="F13" s="34"/>
      <c r="G13" s="31"/>
      <c r="H13" s="31" t="str">
        <f t="shared" si="0"/>
        <v/>
      </c>
      <c r="I13" s="31" t="str">
        <f t="shared" si="1"/>
        <v/>
      </c>
      <c r="J13" s="33"/>
    </row>
    <row r="14" ht="15" customHeight="1" spans="1:11">
      <c r="A14" s="27"/>
      <c r="B14" s="28"/>
      <c r="C14" s="29"/>
      <c r="D14" s="33"/>
      <c r="E14" s="30"/>
      <c r="F14" s="34"/>
      <c r="G14" s="31"/>
      <c r="H14" s="31" t="str">
        <f t="shared" si="0"/>
        <v/>
      </c>
      <c r="I14" s="31" t="str">
        <f t="shared" si="1"/>
        <v/>
      </c>
      <c r="J14" s="33"/>
    </row>
    <row r="15" ht="15" customHeight="1" spans="1:11">
      <c r="A15" s="27"/>
      <c r="B15" s="28"/>
      <c r="C15" s="29"/>
      <c r="D15" s="33"/>
      <c r="E15" s="30"/>
      <c r="F15" s="34"/>
      <c r="G15" s="31"/>
      <c r="H15" s="31" t="str">
        <f t="shared" si="0"/>
        <v/>
      </c>
      <c r="I15" s="31" t="str">
        <f t="shared" si="1"/>
        <v/>
      </c>
      <c r="J15" s="33"/>
    </row>
    <row r="16" ht="15" customHeight="1" spans="1:11">
      <c r="A16" s="27"/>
      <c r="B16" s="28"/>
      <c r="C16" s="29"/>
      <c r="D16" s="33"/>
      <c r="E16" s="30"/>
      <c r="F16" s="34"/>
      <c r="G16" s="31"/>
      <c r="H16" s="31" t="str">
        <f t="shared" si="0"/>
        <v/>
      </c>
      <c r="I16" s="31" t="str">
        <f t="shared" si="1"/>
        <v/>
      </c>
      <c r="J16" s="33"/>
    </row>
    <row r="17" ht="15" customHeight="1" spans="1:10">
      <c r="A17" s="27"/>
      <c r="B17" s="28"/>
      <c r="C17" s="29"/>
      <c r="D17" s="33"/>
      <c r="E17" s="30"/>
      <c r="F17" s="34"/>
      <c r="G17" s="31"/>
      <c r="H17" s="31" t="str">
        <f t="shared" si="0"/>
        <v/>
      </c>
      <c r="I17" s="31" t="str">
        <f t="shared" si="1"/>
        <v/>
      </c>
      <c r="J17" s="33"/>
    </row>
    <row r="18" ht="15" customHeight="1" spans="1:10">
      <c r="A18" s="27"/>
      <c r="B18" s="28"/>
      <c r="C18" s="29"/>
      <c r="D18" s="33"/>
      <c r="E18" s="30"/>
      <c r="F18" s="34"/>
      <c r="G18" s="31"/>
      <c r="H18" s="31" t="str">
        <f t="shared" si="0"/>
        <v/>
      </c>
      <c r="I18" s="31" t="str">
        <f t="shared" si="1"/>
        <v/>
      </c>
      <c r="J18" s="33"/>
    </row>
    <row r="19" ht="15" customHeight="1" spans="1:10">
      <c r="A19" s="27"/>
      <c r="B19" s="28"/>
      <c r="C19" s="29"/>
      <c r="D19" s="33"/>
      <c r="E19" s="30"/>
      <c r="F19" s="34"/>
      <c r="G19" s="31"/>
      <c r="H19" s="31" t="str">
        <f t="shared" si="0"/>
        <v/>
      </c>
      <c r="I19" s="31" t="str">
        <f t="shared" si="1"/>
        <v/>
      </c>
      <c r="J19" s="33"/>
    </row>
    <row r="20" ht="15" customHeight="1" spans="1:10">
      <c r="A20" s="27"/>
      <c r="B20" s="28"/>
      <c r="C20" s="29"/>
      <c r="D20" s="33"/>
      <c r="E20" s="30"/>
      <c r="F20" s="34"/>
      <c r="G20" s="31"/>
      <c r="H20" s="31" t="str">
        <f t="shared" si="0"/>
        <v/>
      </c>
      <c r="I20" s="31" t="str">
        <f t="shared" si="1"/>
        <v/>
      </c>
      <c r="J20" s="33"/>
    </row>
    <row r="21" ht="15" customHeight="1" spans="1:10">
      <c r="A21" s="27"/>
      <c r="B21" s="28"/>
      <c r="C21" s="29"/>
      <c r="D21" s="33"/>
      <c r="E21" s="30"/>
      <c r="F21" s="34"/>
      <c r="G21" s="31"/>
      <c r="H21" s="31" t="str">
        <f t="shared" si="0"/>
        <v/>
      </c>
      <c r="I21" s="31" t="str">
        <f t="shared" si="1"/>
        <v/>
      </c>
      <c r="J21" s="33"/>
    </row>
    <row r="22" ht="15" customHeight="1" spans="1:10">
      <c r="A22" s="27"/>
      <c r="B22" s="28"/>
      <c r="C22" s="29"/>
      <c r="D22" s="33"/>
      <c r="E22" s="30"/>
      <c r="F22" s="34"/>
      <c r="G22" s="31"/>
      <c r="H22" s="31" t="str">
        <f t="shared" si="0"/>
        <v/>
      </c>
      <c r="I22" s="31" t="str">
        <f t="shared" si="1"/>
        <v/>
      </c>
      <c r="J22" s="33"/>
    </row>
    <row r="23" ht="15" customHeight="1" spans="1:10">
      <c r="A23" s="27"/>
      <c r="B23" s="28"/>
      <c r="C23" s="29"/>
      <c r="D23" s="33"/>
      <c r="E23" s="30"/>
      <c r="F23" s="34"/>
      <c r="G23" s="31"/>
      <c r="H23" s="31" t="str">
        <f t="shared" si="0"/>
        <v/>
      </c>
      <c r="I23" s="31" t="str">
        <f t="shared" si="1"/>
        <v/>
      </c>
      <c r="J23" s="33"/>
    </row>
    <row r="24" ht="15" customHeight="1" spans="1:10">
      <c r="A24" s="27"/>
      <c r="B24" s="28"/>
      <c r="C24" s="29"/>
      <c r="D24" s="33"/>
      <c r="E24" s="30"/>
      <c r="F24" s="34"/>
      <c r="G24" s="31"/>
      <c r="H24" s="31" t="str">
        <f t="shared" si="0"/>
        <v/>
      </c>
      <c r="I24" s="31" t="str">
        <f t="shared" si="1"/>
        <v/>
      </c>
      <c r="J24" s="33"/>
    </row>
    <row r="25" ht="15" customHeight="1" spans="1:10">
      <c r="A25" s="27"/>
      <c r="B25" s="28"/>
      <c r="C25" s="29"/>
      <c r="D25" s="33"/>
      <c r="E25" s="30"/>
      <c r="F25" s="34"/>
      <c r="G25" s="31"/>
      <c r="H25" s="31" t="str">
        <f t="shared" si="0"/>
        <v/>
      </c>
      <c r="I25" s="31" t="str">
        <f t="shared" si="1"/>
        <v/>
      </c>
      <c r="J25" s="33"/>
    </row>
    <row r="26" ht="15" customHeight="1" spans="1:10">
      <c r="A26" s="27"/>
      <c r="B26" s="28"/>
      <c r="C26" s="29"/>
      <c r="D26" s="33"/>
      <c r="E26" s="30"/>
      <c r="F26" s="34"/>
      <c r="G26" s="31"/>
      <c r="H26" s="31" t="str">
        <f t="shared" si="0"/>
        <v/>
      </c>
      <c r="I26" s="31" t="str">
        <f t="shared" si="1"/>
        <v/>
      </c>
      <c r="J26" s="33"/>
    </row>
    <row r="27" ht="15" customHeight="1" spans="1:10">
      <c r="A27" s="27"/>
      <c r="B27" s="28"/>
      <c r="C27" s="29"/>
      <c r="D27" s="33"/>
      <c r="E27" s="30"/>
      <c r="F27" s="34"/>
      <c r="G27" s="31"/>
      <c r="H27" s="31" t="str">
        <f t="shared" si="0"/>
        <v/>
      </c>
      <c r="I27" s="31" t="str">
        <f t="shared" si="1"/>
        <v/>
      </c>
      <c r="J27" s="33"/>
    </row>
    <row r="28" s="14" customFormat="1" ht="15" customHeight="1" spans="1:10">
      <c r="A28" s="93" t="s">
        <v>475</v>
      </c>
      <c r="B28" s="94"/>
      <c r="C28" s="37"/>
      <c r="D28" s="41"/>
      <c r="E28" s="38">
        <f>SUM(E7:E27)</f>
        <v>0</v>
      </c>
      <c r="F28" s="39">
        <f>SUM(F7:F27)</f>
        <v>0</v>
      </c>
      <c r="G28" s="40">
        <f>SUM(G7:G27)</f>
        <v>0</v>
      </c>
      <c r="H28" s="40" t="str">
        <f t="shared" si="0"/>
        <v/>
      </c>
      <c r="I28" s="40" t="str">
        <f t="shared" si="1"/>
        <v/>
      </c>
      <c r="J28" s="41"/>
    </row>
    <row r="29" customHeight="1" spans="1:10">
      <c r="A29" s="95" t="s">
        <v>476</v>
      </c>
      <c r="B29" s="96"/>
      <c r="C29" s="37"/>
      <c r="D29" s="41"/>
      <c r="E29" s="38">
        <v>0</v>
      </c>
      <c r="F29" s="39">
        <v>0</v>
      </c>
      <c r="G29" s="40"/>
      <c r="H29" s="40" t="str">
        <f t="shared" si="0"/>
        <v/>
      </c>
      <c r="I29" s="40" t="str">
        <f t="shared" si="1"/>
        <v/>
      </c>
      <c r="J29" s="41"/>
    </row>
    <row r="30" customHeight="1" spans="1:10">
      <c r="A30" s="95" t="s">
        <v>477</v>
      </c>
      <c r="B30" s="96"/>
      <c r="C30" s="37"/>
      <c r="D30" s="41"/>
      <c r="E30" s="38"/>
      <c r="F30" s="39"/>
      <c r="G30" s="40">
        <f>0</f>
        <v>0</v>
      </c>
      <c r="H30" s="40" t="str">
        <f t="shared" si="0"/>
        <v/>
      </c>
      <c r="I30" s="40" t="str">
        <f t="shared" si="1"/>
        <v/>
      </c>
      <c r="J30" s="41"/>
    </row>
    <row r="31" customHeight="1" spans="1:10">
      <c r="A31" s="93" t="s">
        <v>478</v>
      </c>
      <c r="B31" s="94"/>
      <c r="C31" s="37"/>
      <c r="D31" s="41"/>
      <c r="E31" s="38">
        <f>E28-E29</f>
        <v>0</v>
      </c>
      <c r="F31" s="39">
        <f>F28-F29</f>
        <v>0</v>
      </c>
      <c r="G31" s="40">
        <f>G28-G30</f>
        <v>0</v>
      </c>
      <c r="H31" s="40" t="str">
        <f t="shared" si="0"/>
        <v/>
      </c>
      <c r="I31" s="40" t="str">
        <f t="shared" si="1"/>
        <v/>
      </c>
      <c r="J31" s="41"/>
    </row>
  </sheetData>
  <mergeCells count="6">
    <mergeCell ref="A2:J2"/>
    <mergeCell ref="A3:J3"/>
    <mergeCell ref="A28:B28"/>
    <mergeCell ref="A29:B29"/>
    <mergeCell ref="A30:B30"/>
    <mergeCell ref="A31:B31"/>
  </mergeCells>
  <hyperlinks>
    <hyperlink ref="A1" location="索引目录!D16" display="返回索引页"/>
    <hyperlink ref="B1" location="流动资产汇总表!B19"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theme="9" tint="0.399945066682943"/>
  </sheetPr>
  <dimension ref="A1:K42"/>
  <sheetViews>
    <sheetView zoomScale="90" zoomScaleNormal="90" zoomScaleSheetLayoutView="90" workbookViewId="0">
      <pane xSplit="2" ySplit="8" topLeftCell="C15" activePane="bottomRight" state="frozen"/>
      <selection/>
      <selection pane="topRight"/>
      <selection pane="bottomLeft"/>
      <selection pane="bottomRight" activeCell="F28" sqref="F28"/>
    </sheetView>
  </sheetViews>
  <sheetFormatPr defaultColWidth="9" defaultRowHeight="15.75" customHeight="1"/>
  <cols>
    <col min="1" max="1" width="7.58333333333333" style="15" customWidth="1"/>
    <col min="2" max="2" width="34.0833333333333" style="15" customWidth="1"/>
    <col min="3" max="3" width="20.5" style="15" hidden="1" customWidth="1" outlineLevel="1"/>
    <col min="4" max="4" width="20.5" style="15" customWidth="1" collapsed="1"/>
    <col min="5" max="7" width="20.5" style="15" customWidth="1"/>
    <col min="8" max="16384" width="9" style="15"/>
  </cols>
  <sheetData>
    <row r="1" s="11" customFormat="1" ht="10.5" spans="1:11">
      <c r="A1" s="17" t="s">
        <v>361</v>
      </c>
      <c r="B1" s="17" t="s">
        <v>362</v>
      </c>
      <c r="C1" s="18"/>
      <c r="D1" s="18"/>
      <c r="E1" s="18"/>
      <c r="F1" s="18"/>
      <c r="G1" s="18"/>
    </row>
    <row r="2" s="12" customFormat="1" ht="30" customHeight="1" spans="1:11">
      <c r="A2" s="19" t="s">
        <v>528</v>
      </c>
      <c r="B2" s="19"/>
      <c r="C2" s="19"/>
      <c r="D2" s="19"/>
      <c r="E2" s="19"/>
      <c r="F2" s="19"/>
      <c r="G2" s="19"/>
    </row>
    <row r="3" ht="15" customHeight="1" spans="1:11">
      <c r="A3" s="20" t="e">
        <f>CONCATENATE(#REF!,#REF!,#REF!,#REF!,#REF!,#REF!,#REF!)</f>
        <v>#REF!</v>
      </c>
      <c r="B3" s="20"/>
      <c r="C3" s="20"/>
      <c r="D3" s="20"/>
      <c r="E3" s="20"/>
      <c r="F3" s="20"/>
      <c r="G3" s="20"/>
    </row>
    <row r="4" ht="15" customHeight="1" spans="1:11">
      <c r="A4" s="20"/>
      <c r="B4" s="20"/>
      <c r="C4" s="20"/>
      <c r="D4" s="20"/>
      <c r="E4" s="20"/>
      <c r="F4" s="20"/>
      <c r="G4" s="46" t="s">
        <v>529</v>
      </c>
      <c r="K4" s="22"/>
    </row>
    <row r="5" ht="15" customHeight="1" spans="1:11">
      <c r="A5" s="23" t="e">
        <f>#REF!&amp;#REF!</f>
        <v>#REF!</v>
      </c>
      <c r="G5" s="63" t="s">
        <v>133</v>
      </c>
    </row>
    <row r="6" s="13" customFormat="1" ht="15" customHeight="1" spans="1:11">
      <c r="A6" s="64" t="s">
        <v>365</v>
      </c>
      <c r="B6" s="64" t="s">
        <v>366</v>
      </c>
      <c r="C6" s="65" t="s">
        <v>367</v>
      </c>
      <c r="D6" s="77" t="s">
        <v>368</v>
      </c>
      <c r="E6" s="64" t="s">
        <v>369</v>
      </c>
      <c r="F6" s="64" t="s">
        <v>530</v>
      </c>
      <c r="G6" s="64" t="s">
        <v>431</v>
      </c>
    </row>
    <row r="7" ht="15" customHeight="1" outlineLevel="1" spans="1:11">
      <c r="A7" s="67" t="s">
        <v>531</v>
      </c>
      <c r="B7" s="101" t="s">
        <v>532</v>
      </c>
      <c r="C7" s="30">
        <f>'材料采购（在途物资）'!G29</f>
        <v>0</v>
      </c>
      <c r="D7" s="34">
        <f>'材料采购（在途物资）'!J29</f>
        <v>0</v>
      </c>
      <c r="E7" s="31">
        <f>'材料采购（在途物资）'!M29</f>
        <v>0</v>
      </c>
      <c r="F7" s="31">
        <f t="shared" ref="F7" si="0">E7-D7</f>
        <v>0</v>
      </c>
      <c r="G7" s="69" t="str">
        <f>IF(D7=0,"",(E7-D7)/D7*100)</f>
        <v/>
      </c>
    </row>
    <row r="8" ht="15" customHeight="1" outlineLevel="1" spans="1:11">
      <c r="A8" s="67"/>
      <c r="B8" s="101" t="s">
        <v>533</v>
      </c>
      <c r="C8" s="30">
        <f>'材料采购（在途物资）'!G30</f>
        <v>0</v>
      </c>
      <c r="D8" s="34">
        <f>'材料采购（在途物资）'!J30</f>
        <v>0</v>
      </c>
      <c r="E8" s="31">
        <f>'材料采购（在途物资）'!M30</f>
        <v>0</v>
      </c>
      <c r="F8" s="31">
        <f t="shared" ref="F8" si="1">E8-D8</f>
        <v>0</v>
      </c>
      <c r="G8" s="69" t="str">
        <f t="shared" ref="G8" si="2">IF(D8=0,"",(E8-D8)/D8*100)</f>
        <v/>
      </c>
    </row>
    <row r="9" ht="15" customHeight="1" spans="1:11">
      <c r="A9" s="67" t="s">
        <v>531</v>
      </c>
      <c r="B9" s="101" t="s">
        <v>40</v>
      </c>
      <c r="C9" s="30">
        <f>C7-C8</f>
        <v>0</v>
      </c>
      <c r="D9" s="34">
        <f t="shared" ref="D9:E9" si="3">D7-D8</f>
        <v>0</v>
      </c>
      <c r="E9" s="31">
        <f t="shared" si="3"/>
        <v>0</v>
      </c>
      <c r="F9" s="31" t="str">
        <f t="shared" ref="F9" si="4">IF(OR(AND(D9=0,E9=0),E9=0),"",E9-D9)</f>
        <v/>
      </c>
      <c r="G9" s="31" t="str">
        <f t="shared" ref="G9" si="5">IF(ISERROR(F9/D9),"",F9/ABS(D9)*100)</f>
        <v/>
      </c>
    </row>
    <row r="10" ht="15" customHeight="1" outlineLevel="1" spans="1:11">
      <c r="A10" s="67" t="s">
        <v>534</v>
      </c>
      <c r="B10" s="101" t="s">
        <v>535</v>
      </c>
      <c r="C10" s="30">
        <f>原材料!H29</f>
        <v>0</v>
      </c>
      <c r="D10" s="34">
        <f>原材料!L29</f>
        <v>0</v>
      </c>
      <c r="E10" s="31">
        <f>原材料!O29</f>
        <v>0</v>
      </c>
      <c r="F10" s="31" t="str">
        <f t="shared" ref="F10:F40" si="6">IF(OR(AND(D10=0,E10=0),E10=0),"",E10-D10)</f>
        <v/>
      </c>
      <c r="G10" s="69" t="str">
        <f t="shared" ref="G10:G40" si="7">IF(ISERROR(F10/D10),"",F10/ABS(D10)*100)</f>
        <v/>
      </c>
    </row>
    <row r="11" ht="15" customHeight="1" outlineLevel="1" spans="1:11">
      <c r="A11" s="67"/>
      <c r="B11" s="101" t="s">
        <v>533</v>
      </c>
      <c r="C11" s="30">
        <f>原材料!H30</f>
        <v>0</v>
      </c>
      <c r="D11" s="34">
        <f>原材料!L30</f>
        <v>0</v>
      </c>
      <c r="E11" s="31">
        <f>原材料!O30</f>
        <v>0</v>
      </c>
      <c r="F11" s="31" t="str">
        <f t="shared" si="6"/>
        <v/>
      </c>
      <c r="G11" s="69" t="str">
        <f t="shared" si="7"/>
        <v/>
      </c>
    </row>
    <row r="12" ht="15" customHeight="1" spans="1:11">
      <c r="A12" s="67" t="s">
        <v>534</v>
      </c>
      <c r="B12" s="101" t="s">
        <v>42</v>
      </c>
      <c r="C12" s="30">
        <f>C10-C11</f>
        <v>0</v>
      </c>
      <c r="D12" s="34">
        <f t="shared" ref="D12" si="8">D10-D11</f>
        <v>0</v>
      </c>
      <c r="E12" s="31">
        <f t="shared" ref="E12" si="9">E10-E11</f>
        <v>0</v>
      </c>
      <c r="F12" s="31" t="str">
        <f t="shared" si="6"/>
        <v/>
      </c>
      <c r="G12" s="69" t="str">
        <f t="shared" si="7"/>
        <v/>
      </c>
    </row>
    <row r="13" ht="15" customHeight="1" outlineLevel="1" spans="1:11">
      <c r="A13" s="67" t="s">
        <v>536</v>
      </c>
      <c r="B13" s="101" t="s">
        <v>537</v>
      </c>
      <c r="C13" s="30">
        <f>在库周转材料!H29</f>
        <v>0</v>
      </c>
      <c r="D13" s="34">
        <f>在库周转材料!L29</f>
        <v>0</v>
      </c>
      <c r="E13" s="31">
        <f>在库周转材料!O29</f>
        <v>0</v>
      </c>
      <c r="F13" s="31" t="str">
        <f t="shared" si="6"/>
        <v/>
      </c>
      <c r="G13" s="69" t="str">
        <f t="shared" si="7"/>
        <v/>
      </c>
    </row>
    <row r="14" ht="15" customHeight="1" outlineLevel="1" spans="1:11">
      <c r="A14" s="67"/>
      <c r="B14" s="101" t="s">
        <v>533</v>
      </c>
      <c r="C14" s="30">
        <f>在库周转材料!H30</f>
        <v>0</v>
      </c>
      <c r="D14" s="34">
        <f>在库周转材料!L30</f>
        <v>0</v>
      </c>
      <c r="E14" s="31">
        <f>在库周转材料!O30</f>
        <v>0</v>
      </c>
      <c r="F14" s="31" t="str">
        <f t="shared" si="6"/>
        <v/>
      </c>
      <c r="G14" s="69" t="str">
        <f t="shared" si="7"/>
        <v/>
      </c>
    </row>
    <row r="15" ht="15" customHeight="1" spans="1:11">
      <c r="A15" s="67" t="s">
        <v>536</v>
      </c>
      <c r="B15" s="101" t="s">
        <v>538</v>
      </c>
      <c r="C15" s="30">
        <f>C13-C14</f>
        <v>0</v>
      </c>
      <c r="D15" s="34">
        <f t="shared" ref="D15" si="10">D13-D14</f>
        <v>0</v>
      </c>
      <c r="E15" s="31">
        <f t="shared" ref="E15" si="11">E13-E14</f>
        <v>0</v>
      </c>
      <c r="F15" s="31" t="str">
        <f t="shared" si="6"/>
        <v/>
      </c>
      <c r="G15" s="69" t="str">
        <f t="shared" si="7"/>
        <v/>
      </c>
    </row>
    <row r="16" ht="15" customHeight="1" outlineLevel="1" spans="1:11">
      <c r="A16" s="67" t="s">
        <v>539</v>
      </c>
      <c r="B16" s="101" t="s">
        <v>540</v>
      </c>
      <c r="C16" s="30">
        <f>委托加工物资!H29</f>
        <v>0</v>
      </c>
      <c r="D16" s="34">
        <f>委托加工物资!K29</f>
        <v>0</v>
      </c>
      <c r="E16" s="31">
        <f>委托加工物资!N29</f>
        <v>0</v>
      </c>
      <c r="F16" s="31" t="str">
        <f t="shared" si="6"/>
        <v/>
      </c>
      <c r="G16" s="69" t="str">
        <f t="shared" si="7"/>
        <v/>
      </c>
    </row>
    <row r="17" ht="15" customHeight="1" outlineLevel="1" spans="1:7">
      <c r="A17" s="67"/>
      <c r="B17" s="101" t="s">
        <v>533</v>
      </c>
      <c r="C17" s="30">
        <f>委托加工物资!H30</f>
        <v>0</v>
      </c>
      <c r="D17" s="34">
        <f>委托加工物资!K30</f>
        <v>0</v>
      </c>
      <c r="E17" s="31">
        <f>委托加工物资!N30</f>
        <v>0</v>
      </c>
      <c r="F17" s="31" t="str">
        <f t="shared" si="6"/>
        <v/>
      </c>
      <c r="G17" s="69" t="str">
        <f t="shared" si="7"/>
        <v/>
      </c>
    </row>
    <row r="18" ht="15" customHeight="1" spans="1:7">
      <c r="A18" s="67" t="s">
        <v>539</v>
      </c>
      <c r="B18" s="101" t="s">
        <v>541</v>
      </c>
      <c r="C18" s="30">
        <f>C16-C17</f>
        <v>0</v>
      </c>
      <c r="D18" s="34">
        <f t="shared" ref="D18" si="12">D16-D17</f>
        <v>0</v>
      </c>
      <c r="E18" s="31">
        <f t="shared" ref="E18" si="13">E16-E17</f>
        <v>0</v>
      </c>
      <c r="F18" s="31" t="str">
        <f t="shared" si="6"/>
        <v/>
      </c>
      <c r="G18" s="69" t="str">
        <f t="shared" si="7"/>
        <v/>
      </c>
    </row>
    <row r="19" ht="15" customHeight="1" outlineLevel="1" spans="1:7">
      <c r="A19" s="67" t="s">
        <v>542</v>
      </c>
      <c r="B19" s="101" t="s">
        <v>543</v>
      </c>
      <c r="C19" s="30">
        <f>'产成品（库存商品）'!H29</f>
        <v>0</v>
      </c>
      <c r="D19" s="34">
        <f>'产成品（库存商品）'!K29</f>
        <v>0</v>
      </c>
      <c r="E19" s="31">
        <f>'产成品（库存商品）'!N29</f>
        <v>0</v>
      </c>
      <c r="F19" s="31" t="str">
        <f t="shared" si="6"/>
        <v/>
      </c>
      <c r="G19" s="69" t="str">
        <f t="shared" si="7"/>
        <v/>
      </c>
    </row>
    <row r="20" ht="15" customHeight="1" outlineLevel="1" spans="1:7">
      <c r="A20" s="67"/>
      <c r="B20" s="101" t="s">
        <v>533</v>
      </c>
      <c r="C20" s="30">
        <f>'产成品（库存商品）'!H30</f>
        <v>0</v>
      </c>
      <c r="D20" s="34">
        <f>'产成品（库存商品）'!K30</f>
        <v>0</v>
      </c>
      <c r="E20" s="31">
        <f>'产成品（库存商品）'!N30</f>
        <v>0</v>
      </c>
      <c r="F20" s="31" t="str">
        <f t="shared" si="6"/>
        <v/>
      </c>
      <c r="G20" s="69" t="str">
        <f t="shared" si="7"/>
        <v/>
      </c>
    </row>
    <row r="21" ht="15" customHeight="1" spans="1:7">
      <c r="A21" s="67" t="s">
        <v>542</v>
      </c>
      <c r="B21" s="101" t="s">
        <v>49</v>
      </c>
      <c r="C21" s="30">
        <f>C19-C20</f>
        <v>0</v>
      </c>
      <c r="D21" s="34">
        <f>D19-D20</f>
        <v>0</v>
      </c>
      <c r="E21" s="31">
        <f>E19-E20</f>
        <v>0</v>
      </c>
      <c r="F21" s="31" t="str">
        <f t="shared" si="6"/>
        <v/>
      </c>
      <c r="G21" s="69" t="str">
        <f t="shared" si="7"/>
        <v/>
      </c>
    </row>
    <row r="22" ht="15" customHeight="1" outlineLevel="1" spans="1:7">
      <c r="A22" s="67" t="s">
        <v>544</v>
      </c>
      <c r="B22" s="101" t="s">
        <v>545</v>
      </c>
      <c r="C22" s="30">
        <f>'在产品（自制半成品）'!I29</f>
        <v>0</v>
      </c>
      <c r="D22" s="34">
        <f>'在产品（自制半成品）'!L29</f>
        <v>0</v>
      </c>
      <c r="E22" s="31">
        <f>'在产品（自制半成品）'!O29</f>
        <v>0</v>
      </c>
      <c r="F22" s="31" t="str">
        <f t="shared" si="6"/>
        <v/>
      </c>
      <c r="G22" s="69" t="str">
        <f t="shared" si="7"/>
        <v/>
      </c>
    </row>
    <row r="23" ht="15" customHeight="1" outlineLevel="1" spans="1:7">
      <c r="A23" s="67"/>
      <c r="B23" s="101" t="s">
        <v>533</v>
      </c>
      <c r="C23" s="30">
        <f>'在产品（自制半成品）'!I30</f>
        <v>0</v>
      </c>
      <c r="D23" s="34">
        <f>'在产品（自制半成品）'!L30</f>
        <v>0</v>
      </c>
      <c r="E23" s="31">
        <f>'在产品（自制半成品）'!O30</f>
        <v>0</v>
      </c>
      <c r="F23" s="31" t="str">
        <f t="shared" si="6"/>
        <v/>
      </c>
      <c r="G23" s="69" t="str">
        <f t="shared" si="7"/>
        <v/>
      </c>
    </row>
    <row r="24" ht="15" customHeight="1" spans="1:7">
      <c r="A24" s="67" t="s">
        <v>544</v>
      </c>
      <c r="B24" s="101" t="s">
        <v>51</v>
      </c>
      <c r="C24" s="30">
        <f>C22-C23</f>
        <v>0</v>
      </c>
      <c r="D24" s="34">
        <f t="shared" ref="D24" si="14">D22-D23</f>
        <v>0</v>
      </c>
      <c r="E24" s="31">
        <f t="shared" ref="E24" si="15">E22-E23</f>
        <v>0</v>
      </c>
      <c r="F24" s="31" t="str">
        <f t="shared" si="6"/>
        <v/>
      </c>
      <c r="G24" s="69" t="str">
        <f t="shared" si="7"/>
        <v/>
      </c>
    </row>
    <row r="25" ht="15" customHeight="1" outlineLevel="1" spans="1:7">
      <c r="A25" s="67" t="s">
        <v>546</v>
      </c>
      <c r="B25" s="101" t="s">
        <v>547</v>
      </c>
      <c r="C25" s="30">
        <f>发出商品!H29</f>
        <v>0</v>
      </c>
      <c r="D25" s="34">
        <f>发出商品!K29</f>
        <v>0</v>
      </c>
      <c r="E25" s="31">
        <f>发出商品!N29</f>
        <v>0</v>
      </c>
      <c r="F25" s="31" t="str">
        <f t="shared" si="6"/>
        <v/>
      </c>
      <c r="G25" s="69" t="str">
        <f t="shared" si="7"/>
        <v/>
      </c>
    </row>
    <row r="26" ht="15" customHeight="1" outlineLevel="1" spans="1:7">
      <c r="A26" s="67"/>
      <c r="B26" s="101" t="s">
        <v>533</v>
      </c>
      <c r="C26" s="30">
        <f>发出商品!H30</f>
        <v>0</v>
      </c>
      <c r="D26" s="34">
        <f>发出商品!K30</f>
        <v>0</v>
      </c>
      <c r="E26" s="31">
        <f>发出商品!N30</f>
        <v>0</v>
      </c>
      <c r="F26" s="31" t="str">
        <f t="shared" si="6"/>
        <v/>
      </c>
      <c r="G26" s="69" t="str">
        <f t="shared" si="7"/>
        <v/>
      </c>
    </row>
    <row r="27" ht="15" customHeight="1" spans="1:7">
      <c r="A27" s="67" t="s">
        <v>546</v>
      </c>
      <c r="B27" s="101" t="s">
        <v>53</v>
      </c>
      <c r="C27" s="30">
        <f>C25-C26</f>
        <v>0</v>
      </c>
      <c r="D27" s="34">
        <f t="shared" ref="D27" si="16">D25-D26</f>
        <v>0</v>
      </c>
      <c r="E27" s="31">
        <f t="shared" ref="E27" si="17">E25-E26</f>
        <v>0</v>
      </c>
      <c r="F27" s="31" t="str">
        <f t="shared" si="6"/>
        <v/>
      </c>
      <c r="G27" s="69" t="str">
        <f t="shared" si="7"/>
        <v/>
      </c>
    </row>
    <row r="28" ht="15" customHeight="1" outlineLevel="1" spans="1:7">
      <c r="A28" s="67" t="s">
        <v>548</v>
      </c>
      <c r="B28" s="101" t="s">
        <v>549</v>
      </c>
      <c r="C28" s="30">
        <f>在用周转材料!H29</f>
        <v>0</v>
      </c>
      <c r="D28" s="34">
        <f>在用周转材料!J29</f>
        <v>0</v>
      </c>
      <c r="E28" s="31">
        <f>在用周转材料!N29</f>
        <v>0</v>
      </c>
      <c r="F28" s="31" t="str">
        <f t="shared" si="6"/>
        <v/>
      </c>
      <c r="G28" s="69" t="str">
        <f t="shared" si="7"/>
        <v/>
      </c>
    </row>
    <row r="29" ht="15" customHeight="1" outlineLevel="1" spans="1:7">
      <c r="A29" s="67"/>
      <c r="B29" s="101" t="s">
        <v>533</v>
      </c>
      <c r="C29" s="30">
        <f>在用周转材料!H30</f>
        <v>0</v>
      </c>
      <c r="D29" s="34">
        <f>在用周转材料!J30</f>
        <v>0</v>
      </c>
      <c r="E29" s="31">
        <f>在用周转材料!N30</f>
        <v>0</v>
      </c>
      <c r="F29" s="31" t="str">
        <f t="shared" si="6"/>
        <v/>
      </c>
      <c r="G29" s="69" t="str">
        <f t="shared" si="7"/>
        <v/>
      </c>
    </row>
    <row r="30" ht="15" customHeight="1" spans="1:7">
      <c r="A30" s="67" t="s">
        <v>548</v>
      </c>
      <c r="B30" s="101" t="s">
        <v>55</v>
      </c>
      <c r="C30" s="30">
        <f>C28-C29</f>
        <v>0</v>
      </c>
      <c r="D30" s="34">
        <f>D28-D29</f>
        <v>0</v>
      </c>
      <c r="E30" s="31">
        <f>E28-E29</f>
        <v>0</v>
      </c>
      <c r="F30" s="31" t="str">
        <f t="shared" si="6"/>
        <v/>
      </c>
      <c r="G30" s="69" t="str">
        <f t="shared" si="7"/>
        <v/>
      </c>
    </row>
    <row r="31" ht="15" customHeight="1" spans="1:7">
      <c r="A31" s="67"/>
      <c r="B31" s="101"/>
      <c r="C31" s="30"/>
      <c r="D31" s="34"/>
      <c r="E31" s="31"/>
      <c r="F31" s="31"/>
      <c r="G31" s="69"/>
    </row>
    <row r="32" ht="15" customHeight="1" spans="1:7">
      <c r="A32" s="67"/>
      <c r="B32" s="101"/>
      <c r="C32" s="30"/>
      <c r="D32" s="34"/>
      <c r="E32" s="31"/>
      <c r="F32" s="31"/>
      <c r="G32" s="69"/>
    </row>
    <row r="33" ht="15" customHeight="1" spans="1:9">
      <c r="A33" s="67"/>
      <c r="B33" s="101"/>
      <c r="C33" s="30"/>
      <c r="D33" s="34"/>
      <c r="E33" s="31"/>
      <c r="F33" s="31"/>
      <c r="G33" s="69"/>
    </row>
    <row r="34" ht="15" customHeight="1" spans="1:9">
      <c r="A34" s="67"/>
      <c r="B34" s="101"/>
      <c r="C34" s="30"/>
      <c r="D34" s="34"/>
      <c r="E34" s="31"/>
      <c r="F34" s="31"/>
      <c r="G34" s="69"/>
    </row>
    <row r="35" ht="15" customHeight="1" spans="1:9">
      <c r="A35" s="67"/>
      <c r="B35" s="101"/>
      <c r="C35" s="30"/>
      <c r="D35" s="34"/>
      <c r="E35" s="31"/>
      <c r="F35" s="31"/>
      <c r="G35" s="69"/>
    </row>
    <row r="36" ht="15" customHeight="1" spans="1:9">
      <c r="A36" s="67"/>
      <c r="B36" s="101"/>
      <c r="C36" s="30"/>
      <c r="D36" s="34"/>
      <c r="E36" s="31"/>
      <c r="F36" s="31"/>
      <c r="G36" s="69"/>
    </row>
    <row r="37" ht="15" customHeight="1" spans="1:9">
      <c r="A37" s="67"/>
      <c r="B37" s="33"/>
      <c r="C37" s="30"/>
      <c r="D37" s="34"/>
      <c r="E37" s="31"/>
      <c r="F37" s="31" t="str">
        <f t="shared" si="6"/>
        <v/>
      </c>
      <c r="G37" s="69" t="str">
        <f t="shared" si="7"/>
        <v/>
      </c>
    </row>
    <row r="38" s="14" customFormat="1" ht="15" customHeight="1" spans="1:9">
      <c r="A38" s="64" t="s">
        <v>389</v>
      </c>
      <c r="B38" s="82" t="s">
        <v>550</v>
      </c>
      <c r="C38" s="38">
        <f t="shared" ref="C38:E39" si="18">SUM(C7,C10,C13,C16,C19,C22,C25,C28)</f>
        <v>0</v>
      </c>
      <c r="D38" s="39">
        <f t="shared" si="18"/>
        <v>0</v>
      </c>
      <c r="E38" s="40">
        <f t="shared" si="18"/>
        <v>0</v>
      </c>
      <c r="F38" s="40" t="str">
        <f t="shared" si="6"/>
        <v/>
      </c>
      <c r="G38" s="71" t="str">
        <f t="shared" si="7"/>
        <v/>
      </c>
    </row>
    <row r="39" ht="15" customHeight="1" spans="1:9">
      <c r="A39" s="67"/>
      <c r="B39" s="101" t="s">
        <v>533</v>
      </c>
      <c r="C39" s="30">
        <f t="shared" si="18"/>
        <v>0</v>
      </c>
      <c r="D39" s="34">
        <f t="shared" si="18"/>
        <v>0</v>
      </c>
      <c r="E39" s="31">
        <f t="shared" si="18"/>
        <v>0</v>
      </c>
      <c r="F39" s="31" t="str">
        <f t="shared" si="6"/>
        <v/>
      </c>
      <c r="G39" s="69" t="str">
        <f t="shared" si="7"/>
        <v/>
      </c>
    </row>
    <row r="40" s="14" customFormat="1" ht="15" customHeight="1" spans="1:9">
      <c r="A40" s="64" t="s">
        <v>389</v>
      </c>
      <c r="B40" s="82" t="s">
        <v>551</v>
      </c>
      <c r="C40" s="38">
        <f>C38-C39</f>
        <v>0</v>
      </c>
      <c r="D40" s="39">
        <f>D38-D39</f>
        <v>0</v>
      </c>
      <c r="E40" s="40">
        <f>E38-E39</f>
        <v>0</v>
      </c>
      <c r="F40" s="40" t="str">
        <f t="shared" si="6"/>
        <v/>
      </c>
      <c r="G40" s="71" t="str">
        <f t="shared" si="7"/>
        <v/>
      </c>
    </row>
    <row r="41" ht="15" customHeight="1" spans="1:9">
      <c r="A41" s="15" t="e">
        <f>CONCATENATE(#REF!,#REF!)</f>
        <v>#REF!</v>
      </c>
      <c r="E41" s="15" t="e">
        <f>"评估人员："&amp;#REF!</f>
        <v>#REF!</v>
      </c>
      <c r="G41" s="63" t="s">
        <v>401</v>
      </c>
      <c r="H41" s="23"/>
      <c r="I41" s="63"/>
    </row>
    <row r="42" ht="15" customHeight="1" spans="1:9">
      <c r="A42" s="15" t="e">
        <f>CONCATENATE(#REF!,#REF!,#REF!,#REF!,#REF!,#REF!,#REF!)</f>
        <v>#REF!</v>
      </c>
    </row>
  </sheetData>
  <mergeCells count="2">
    <mergeCell ref="A2:G2"/>
    <mergeCell ref="A3:G3"/>
  </mergeCells>
  <hyperlinks>
    <hyperlink ref="A1" location="索引目录!D18" display="返回索引页"/>
    <hyperlink ref="B10" location="原材料!B1" display="原材料余额"/>
    <hyperlink ref="B7" location="'材料采购（在途物资）'!B1" display="材料采购（在途物资）余额"/>
    <hyperlink ref="B13" location="在库周转材料!B1" display="在库周转材料余额"/>
    <hyperlink ref="B16" location="委托加工物资!B1" display="委托加工物资余额"/>
    <hyperlink ref="B19" location="'产成品（库存商品）'!B1" display="产成品（库存商品）余额"/>
    <hyperlink ref="B22" location="'在产品（自制半成品）'!B1" display="在产品（自制半成品）余额"/>
    <hyperlink ref="B1" location="流动资产汇总表!B23" display="返回"/>
    <hyperlink ref="B25" location="发出商品!B1" display="发出商品余额"/>
    <hyperlink ref="B28" location="在用周转材料!B1" display="在用周转材料余额"/>
    <hyperlink ref="B9" location="'材料采购（在途物资）'!B1" display="材料采购（在途物资）"/>
    <hyperlink ref="B12" location="原材料!B1" display="原材料"/>
    <hyperlink ref="B15" location="在库周转材料!B1" display="在库周转材料"/>
    <hyperlink ref="B18" location="委托加工物资!B1" display="委托加工物资"/>
    <hyperlink ref="B21" location="'产成品（库存商品）'!B1" display="产成品（库存商品）"/>
    <hyperlink ref="B24" location="'在产品（自制半成品）'!B1" display="在产品（自制半成品）"/>
    <hyperlink ref="B27" location="发出商品!B1" display="发出商品"/>
    <hyperlink ref="B30" location="在用周转材料!B1" display="在用周转材料"/>
  </hyperlinks>
  <printOptions horizontalCentered="1"/>
  <pageMargins left="0.393700787401575" right="0.393700787401575" top="0.984251968503937" bottom="0.47244094488189" header="0.984251968503937" footer="0.47244094488189"/>
  <pageSetup paperSize="9" fitToHeight="0" orientation="landscape"/>
  <headerFooter alignWithMargins="0">
    <oddFooter>&amp;C&amp;"宋体,常规"&amp;9
&amp;R&amp;"宋体,常规"&amp;9</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P31"/>
  <sheetViews>
    <sheetView zoomScale="90" zoomScaleNormal="90" workbookViewId="0">
      <pane ySplit="7" topLeftCell="A20" activePane="bottomLeft" state="frozen"/>
      <selection/>
      <selection pane="bottomLeft" activeCell="F28" sqref="F28"/>
    </sheetView>
  </sheetViews>
  <sheetFormatPr defaultColWidth="9" defaultRowHeight="15.75" customHeight="1"/>
  <cols>
    <col min="1" max="1" width="7.58333333333333" style="15" customWidth="1"/>
    <col min="2" max="2" width="13.75" style="15" customWidth="1"/>
    <col min="3" max="3" width="15.25" style="15" customWidth="1"/>
    <col min="4" max="4" width="5.25" style="15" customWidth="1"/>
    <col min="5" max="5" width="7.75" style="15" hidden="1" customWidth="1" outlineLevel="1"/>
    <col min="6" max="6" width="9" style="15" hidden="1" customWidth="1" outlineLevel="1"/>
    <col min="7" max="7" width="14" style="15" hidden="1" customWidth="1" outlineLevel="1"/>
    <col min="8" max="8" width="9.58333333333333" style="15" customWidth="1" collapsed="1"/>
    <col min="9" max="9" width="7.58333333333333" style="15" customWidth="1"/>
    <col min="10" max="10" width="13.0833333333333" style="15" customWidth="1"/>
    <col min="11" max="11" width="8.25" style="15" customWidth="1"/>
    <col min="12" max="12" width="8.75" style="15" customWidth="1"/>
    <col min="13" max="13" width="12.5833333333333" style="15" customWidth="1"/>
    <col min="14" max="14" width="9.83333333333333" style="15" customWidth="1"/>
    <col min="15" max="15" width="8.25" style="15" customWidth="1"/>
    <col min="16" max="16" width="13.0833333333333" style="15" customWidth="1"/>
    <col min="17" max="16384" width="9" style="15"/>
  </cols>
  <sheetData>
    <row r="1" s="85" customFormat="1" ht="10.5" spans="1:16">
      <c r="A1" s="86" t="s">
        <v>361</v>
      </c>
      <c r="B1" s="90" t="s">
        <v>402</v>
      </c>
      <c r="C1" s="90"/>
      <c r="D1" s="87"/>
      <c r="E1" s="87"/>
      <c r="F1" s="87"/>
      <c r="G1" s="87"/>
      <c r="H1" s="87"/>
      <c r="I1" s="87"/>
      <c r="J1" s="87"/>
      <c r="K1" s="87"/>
      <c r="L1" s="87"/>
      <c r="M1" s="87"/>
      <c r="N1" s="87"/>
      <c r="O1" s="87"/>
      <c r="P1" s="87"/>
    </row>
    <row r="2" s="12" customFormat="1" ht="30" customHeight="1" spans="1:16">
      <c r="A2" s="19" t="s">
        <v>552</v>
      </c>
      <c r="B2" s="19"/>
      <c r="C2" s="19"/>
      <c r="D2" s="19"/>
      <c r="E2" s="19"/>
      <c r="F2" s="19"/>
      <c r="G2" s="19"/>
      <c r="H2" s="19"/>
      <c r="I2" s="19"/>
      <c r="J2" s="19"/>
      <c r="K2" s="19"/>
      <c r="L2" s="19"/>
      <c r="M2" s="19"/>
      <c r="N2" s="19"/>
      <c r="O2" s="19"/>
      <c r="P2" s="19"/>
    </row>
    <row r="3" ht="15" customHeight="1" spans="1:16">
      <c r="A3" s="20" t="e">
        <f>CONCATENATE(#REF!,#REF!,#REF!,#REF!,#REF!,#REF!,#REF!)</f>
        <v>#REF!</v>
      </c>
      <c r="B3" s="20"/>
      <c r="C3" s="20"/>
      <c r="D3" s="20"/>
      <c r="E3" s="20"/>
      <c r="F3" s="20"/>
      <c r="G3" s="20"/>
      <c r="H3" s="20"/>
      <c r="I3" s="20"/>
      <c r="J3" s="20"/>
      <c r="K3" s="21"/>
      <c r="L3" s="21"/>
      <c r="M3" s="21"/>
      <c r="N3" s="21"/>
      <c r="O3" s="21"/>
      <c r="P3" s="21"/>
    </row>
    <row r="4" ht="15" customHeight="1" spans="1:16">
      <c r="A4" s="20"/>
      <c r="B4" s="20"/>
      <c r="C4" s="20"/>
      <c r="D4" s="20"/>
      <c r="E4" s="20"/>
      <c r="F4" s="20"/>
      <c r="G4" s="20"/>
      <c r="H4" s="20"/>
      <c r="I4" s="20"/>
      <c r="J4" s="20"/>
      <c r="K4" s="22"/>
      <c r="L4" s="21"/>
      <c r="M4" s="21"/>
      <c r="N4" s="21"/>
      <c r="O4" s="21"/>
      <c r="P4" s="22" t="s">
        <v>553</v>
      </c>
    </row>
    <row r="5" ht="15" customHeight="1" spans="1:16">
      <c r="A5" s="23" t="e">
        <f>#REF!&amp;#REF!</f>
        <v>#REF!</v>
      </c>
      <c r="P5" s="22" t="s">
        <v>282</v>
      </c>
    </row>
    <row r="6" s="13" customFormat="1" ht="15" customHeight="1" spans="1:16">
      <c r="A6" s="24" t="s">
        <v>283</v>
      </c>
      <c r="B6" s="24" t="s">
        <v>554</v>
      </c>
      <c r="C6" s="24" t="s">
        <v>555</v>
      </c>
      <c r="D6" s="104" t="s">
        <v>556</v>
      </c>
      <c r="E6" s="24" t="s">
        <v>243</v>
      </c>
      <c r="F6" s="24"/>
      <c r="G6" s="25"/>
      <c r="H6" s="60" t="s">
        <v>244</v>
      </c>
      <c r="I6" s="60"/>
      <c r="J6" s="61"/>
      <c r="K6" s="24" t="s">
        <v>245</v>
      </c>
      <c r="L6" s="24"/>
      <c r="M6" s="24"/>
      <c r="N6" s="56" t="s">
        <v>246</v>
      </c>
      <c r="O6" s="24" t="s">
        <v>285</v>
      </c>
      <c r="P6" s="24" t="s">
        <v>419</v>
      </c>
    </row>
    <row r="7" s="13" customFormat="1" ht="15" customHeight="1" spans="1:16">
      <c r="A7" s="24"/>
      <c r="B7" s="24"/>
      <c r="C7" s="24"/>
      <c r="D7" s="106"/>
      <c r="E7" s="24" t="s">
        <v>557</v>
      </c>
      <c r="F7" s="24" t="s">
        <v>558</v>
      </c>
      <c r="G7" s="65" t="s">
        <v>168</v>
      </c>
      <c r="H7" s="24" t="s">
        <v>557</v>
      </c>
      <c r="I7" s="24" t="s">
        <v>558</v>
      </c>
      <c r="J7" s="24" t="s">
        <v>559</v>
      </c>
      <c r="K7" s="24" t="s">
        <v>560</v>
      </c>
      <c r="L7" s="24" t="s">
        <v>561</v>
      </c>
      <c r="M7" s="24" t="s">
        <v>559</v>
      </c>
      <c r="N7" s="57"/>
      <c r="O7" s="24"/>
      <c r="P7" s="24"/>
    </row>
    <row r="8" ht="15" customHeight="1" spans="1:16">
      <c r="A8" s="27"/>
      <c r="B8" s="101"/>
      <c r="C8" s="246"/>
      <c r="D8" s="241"/>
      <c r="E8" s="238"/>
      <c r="F8" s="31" t="str">
        <f>IF(E8=0,"",G8/E8)</f>
        <v/>
      </c>
      <c r="G8" s="30"/>
      <c r="H8" s="242"/>
      <c r="I8" s="31"/>
      <c r="J8" s="198"/>
      <c r="K8" s="238"/>
      <c r="L8" s="31"/>
      <c r="M8" s="31"/>
      <c r="N8" s="68" t="str">
        <f>IF(OR(AND(J8=0,M8=0),M8=0),"",M8-J8)</f>
        <v/>
      </c>
      <c r="O8" s="68" t="str">
        <f>IF(ISERROR(N8/J8),"",N8/ABS(J8)*100)</f>
        <v/>
      </c>
      <c r="P8" s="33"/>
    </row>
    <row r="9" ht="15" customHeight="1" spans="1:16">
      <c r="A9" s="27"/>
      <c r="B9" s="101"/>
      <c r="C9" s="246"/>
      <c r="D9" s="241"/>
      <c r="E9" s="238"/>
      <c r="F9" s="31" t="str">
        <f t="shared" ref="F9:F29" si="0">IF(E9=0,"",G9/E9)</f>
        <v/>
      </c>
      <c r="G9" s="30"/>
      <c r="H9" s="242"/>
      <c r="I9" s="31" t="str">
        <f t="shared" ref="I9:I29" si="1">IF(H9=0,"",J9/H9)</f>
        <v/>
      </c>
      <c r="J9" s="198"/>
      <c r="K9" s="238"/>
      <c r="L9" s="31"/>
      <c r="M9" s="31"/>
      <c r="N9" s="31" t="str">
        <f t="shared" ref="N9:N31" si="2">IF(OR(AND(J9=0,M9=0),M9=0),"",M9-J9)</f>
        <v/>
      </c>
      <c r="O9" s="31" t="str">
        <f t="shared" ref="O9:O31" si="3">IF(ISERROR(N9/J9),"",N9/ABS(J9)*100)</f>
        <v/>
      </c>
      <c r="P9" s="33"/>
    </row>
    <row r="10" ht="15" customHeight="1" spans="1:16">
      <c r="A10" s="27"/>
      <c r="B10" s="101"/>
      <c r="C10" s="246"/>
      <c r="D10" s="241"/>
      <c r="E10" s="238"/>
      <c r="F10" s="31" t="str">
        <f t="shared" si="0"/>
        <v/>
      </c>
      <c r="G10" s="30"/>
      <c r="H10" s="242"/>
      <c r="I10" s="31" t="str">
        <f t="shared" si="1"/>
        <v/>
      </c>
      <c r="J10" s="198"/>
      <c r="K10" s="238"/>
      <c r="L10" s="31"/>
      <c r="M10" s="31"/>
      <c r="N10" s="31" t="str">
        <f t="shared" si="2"/>
        <v/>
      </c>
      <c r="O10" s="31" t="str">
        <f t="shared" si="3"/>
        <v/>
      </c>
      <c r="P10" s="33"/>
    </row>
    <row r="11" ht="15" customHeight="1" spans="1:16">
      <c r="A11" s="27"/>
      <c r="B11" s="101"/>
      <c r="C11" s="246"/>
      <c r="D11" s="241"/>
      <c r="E11" s="238"/>
      <c r="F11" s="31" t="str">
        <f t="shared" si="0"/>
        <v/>
      </c>
      <c r="G11" s="30"/>
      <c r="H11" s="242"/>
      <c r="I11" s="31" t="str">
        <f t="shared" si="1"/>
        <v/>
      </c>
      <c r="J11" s="198"/>
      <c r="K11" s="238"/>
      <c r="L11" s="31"/>
      <c r="M11" s="31"/>
      <c r="N11" s="31" t="str">
        <f t="shared" si="2"/>
        <v/>
      </c>
      <c r="O11" s="31" t="str">
        <f t="shared" si="3"/>
        <v/>
      </c>
      <c r="P11" s="33"/>
    </row>
    <row r="12" ht="15" customHeight="1" spans="1:16">
      <c r="A12" s="27"/>
      <c r="B12" s="101"/>
      <c r="C12" s="246"/>
      <c r="D12" s="241"/>
      <c r="E12" s="238"/>
      <c r="F12" s="31" t="str">
        <f t="shared" si="0"/>
        <v/>
      </c>
      <c r="G12" s="30"/>
      <c r="H12" s="242"/>
      <c r="I12" s="31" t="str">
        <f t="shared" si="1"/>
        <v/>
      </c>
      <c r="J12" s="198"/>
      <c r="K12" s="238"/>
      <c r="L12" s="31"/>
      <c r="M12" s="31"/>
      <c r="N12" s="31" t="str">
        <f t="shared" si="2"/>
        <v/>
      </c>
      <c r="O12" s="31" t="str">
        <f t="shared" si="3"/>
        <v/>
      </c>
      <c r="P12" s="33"/>
    </row>
    <row r="13" ht="15" customHeight="1" spans="1:16">
      <c r="A13" s="27"/>
      <c r="B13" s="101"/>
      <c r="C13" s="246"/>
      <c r="D13" s="241"/>
      <c r="E13" s="238"/>
      <c r="F13" s="31" t="str">
        <f t="shared" si="0"/>
        <v/>
      </c>
      <c r="G13" s="30"/>
      <c r="H13" s="242"/>
      <c r="I13" s="31" t="str">
        <f t="shared" si="1"/>
        <v/>
      </c>
      <c r="J13" s="198"/>
      <c r="K13" s="238"/>
      <c r="L13" s="31"/>
      <c r="M13" s="31"/>
      <c r="N13" s="31" t="str">
        <f t="shared" si="2"/>
        <v/>
      </c>
      <c r="O13" s="31" t="str">
        <f t="shared" si="3"/>
        <v/>
      </c>
      <c r="P13" s="33"/>
    </row>
    <row r="14" ht="15" customHeight="1" spans="1:16">
      <c r="A14" s="27"/>
      <c r="B14" s="101"/>
      <c r="C14" s="246"/>
      <c r="D14" s="241"/>
      <c r="E14" s="238"/>
      <c r="F14" s="31" t="str">
        <f t="shared" si="0"/>
        <v/>
      </c>
      <c r="G14" s="30"/>
      <c r="H14" s="242"/>
      <c r="I14" s="31" t="str">
        <f t="shared" si="1"/>
        <v/>
      </c>
      <c r="J14" s="198"/>
      <c r="K14" s="238"/>
      <c r="L14" s="31"/>
      <c r="M14" s="31"/>
      <c r="N14" s="31" t="str">
        <f t="shared" si="2"/>
        <v/>
      </c>
      <c r="O14" s="31" t="str">
        <f t="shared" si="3"/>
        <v/>
      </c>
      <c r="P14" s="33"/>
    </row>
    <row r="15" ht="15" customHeight="1" spans="1:16">
      <c r="A15" s="27"/>
      <c r="B15" s="101"/>
      <c r="C15" s="246"/>
      <c r="D15" s="241"/>
      <c r="E15" s="238"/>
      <c r="F15" s="31" t="str">
        <f t="shared" si="0"/>
        <v/>
      </c>
      <c r="G15" s="30"/>
      <c r="H15" s="242"/>
      <c r="I15" s="31" t="str">
        <f t="shared" si="1"/>
        <v/>
      </c>
      <c r="J15" s="198"/>
      <c r="K15" s="238"/>
      <c r="L15" s="31"/>
      <c r="M15" s="31"/>
      <c r="N15" s="31" t="str">
        <f t="shared" si="2"/>
        <v/>
      </c>
      <c r="O15" s="31" t="str">
        <f t="shared" si="3"/>
        <v/>
      </c>
      <c r="P15" s="33"/>
    </row>
    <row r="16" ht="15" customHeight="1" spans="1:16">
      <c r="A16" s="27"/>
      <c r="B16" s="101"/>
      <c r="C16" s="246"/>
      <c r="D16" s="241"/>
      <c r="E16" s="238"/>
      <c r="F16" s="31" t="str">
        <f t="shared" si="0"/>
        <v/>
      </c>
      <c r="G16" s="30"/>
      <c r="H16" s="242"/>
      <c r="I16" s="31" t="str">
        <f t="shared" si="1"/>
        <v/>
      </c>
      <c r="J16" s="198"/>
      <c r="K16" s="238"/>
      <c r="L16" s="31"/>
      <c r="M16" s="31"/>
      <c r="N16" s="31" t="str">
        <f t="shared" si="2"/>
        <v/>
      </c>
      <c r="O16" s="31" t="str">
        <f t="shared" si="3"/>
        <v/>
      </c>
      <c r="P16" s="33"/>
    </row>
    <row r="17" ht="15" customHeight="1" spans="1:16">
      <c r="A17" s="27"/>
      <c r="B17" s="101"/>
      <c r="C17" s="246"/>
      <c r="D17" s="241"/>
      <c r="E17" s="238"/>
      <c r="F17" s="31" t="str">
        <f t="shared" si="0"/>
        <v/>
      </c>
      <c r="G17" s="30"/>
      <c r="H17" s="242"/>
      <c r="I17" s="31" t="str">
        <f t="shared" si="1"/>
        <v/>
      </c>
      <c r="J17" s="198"/>
      <c r="K17" s="238"/>
      <c r="L17" s="31"/>
      <c r="M17" s="31"/>
      <c r="N17" s="31" t="str">
        <f t="shared" si="2"/>
        <v/>
      </c>
      <c r="O17" s="31" t="str">
        <f t="shared" si="3"/>
        <v/>
      </c>
      <c r="P17" s="33"/>
    </row>
    <row r="18" ht="15" customHeight="1" spans="1:16">
      <c r="A18" s="27"/>
      <c r="B18" s="101"/>
      <c r="C18" s="246"/>
      <c r="D18" s="241"/>
      <c r="E18" s="238"/>
      <c r="F18" s="31" t="str">
        <f t="shared" si="0"/>
        <v/>
      </c>
      <c r="G18" s="30"/>
      <c r="H18" s="242"/>
      <c r="I18" s="31" t="str">
        <f t="shared" si="1"/>
        <v/>
      </c>
      <c r="J18" s="198"/>
      <c r="K18" s="238"/>
      <c r="L18" s="31"/>
      <c r="M18" s="31"/>
      <c r="N18" s="31" t="str">
        <f t="shared" si="2"/>
        <v/>
      </c>
      <c r="O18" s="31" t="str">
        <f t="shared" si="3"/>
        <v/>
      </c>
      <c r="P18" s="33"/>
    </row>
    <row r="19" ht="15" customHeight="1" spans="1:16">
      <c r="A19" s="27"/>
      <c r="B19" s="101"/>
      <c r="C19" s="246"/>
      <c r="D19" s="241"/>
      <c r="E19" s="238"/>
      <c r="F19" s="31" t="str">
        <f t="shared" si="0"/>
        <v/>
      </c>
      <c r="G19" s="30"/>
      <c r="H19" s="242"/>
      <c r="I19" s="31" t="str">
        <f t="shared" si="1"/>
        <v/>
      </c>
      <c r="J19" s="198"/>
      <c r="K19" s="238"/>
      <c r="L19" s="31"/>
      <c r="M19" s="31"/>
      <c r="N19" s="31" t="str">
        <f t="shared" si="2"/>
        <v/>
      </c>
      <c r="O19" s="31" t="str">
        <f t="shared" si="3"/>
        <v/>
      </c>
      <c r="P19" s="33"/>
    </row>
    <row r="20" ht="15" customHeight="1" spans="1:16">
      <c r="A20" s="27"/>
      <c r="B20" s="101"/>
      <c r="C20" s="246"/>
      <c r="D20" s="241"/>
      <c r="E20" s="238"/>
      <c r="F20" s="31" t="str">
        <f t="shared" si="0"/>
        <v/>
      </c>
      <c r="G20" s="30"/>
      <c r="H20" s="242"/>
      <c r="I20" s="31" t="str">
        <f t="shared" si="1"/>
        <v/>
      </c>
      <c r="J20" s="198"/>
      <c r="K20" s="238"/>
      <c r="L20" s="31"/>
      <c r="M20" s="31"/>
      <c r="N20" s="31" t="str">
        <f t="shared" si="2"/>
        <v/>
      </c>
      <c r="O20" s="31" t="str">
        <f t="shared" si="3"/>
        <v/>
      </c>
      <c r="P20" s="33"/>
    </row>
    <row r="21" ht="15" customHeight="1" spans="1:16">
      <c r="A21" s="27"/>
      <c r="B21" s="101"/>
      <c r="C21" s="246"/>
      <c r="D21" s="241"/>
      <c r="E21" s="238"/>
      <c r="F21" s="31" t="str">
        <f t="shared" si="0"/>
        <v/>
      </c>
      <c r="G21" s="30"/>
      <c r="H21" s="242"/>
      <c r="I21" s="31" t="str">
        <f t="shared" si="1"/>
        <v/>
      </c>
      <c r="J21" s="198"/>
      <c r="K21" s="238"/>
      <c r="L21" s="31"/>
      <c r="M21" s="31"/>
      <c r="N21" s="31" t="str">
        <f t="shared" si="2"/>
        <v/>
      </c>
      <c r="O21" s="31" t="str">
        <f t="shared" si="3"/>
        <v/>
      </c>
      <c r="P21" s="33"/>
    </row>
    <row r="22" ht="15" customHeight="1" spans="1:16">
      <c r="A22" s="27"/>
      <c r="B22" s="101"/>
      <c r="C22" s="246"/>
      <c r="D22" s="241"/>
      <c r="E22" s="238"/>
      <c r="F22" s="31" t="str">
        <f t="shared" si="0"/>
        <v/>
      </c>
      <c r="G22" s="30"/>
      <c r="H22" s="242"/>
      <c r="I22" s="31" t="str">
        <f t="shared" si="1"/>
        <v/>
      </c>
      <c r="J22" s="198"/>
      <c r="K22" s="238"/>
      <c r="L22" s="31"/>
      <c r="M22" s="31"/>
      <c r="N22" s="31" t="str">
        <f t="shared" si="2"/>
        <v/>
      </c>
      <c r="O22" s="31" t="str">
        <f t="shared" si="3"/>
        <v/>
      </c>
      <c r="P22" s="33"/>
    </row>
    <row r="23" ht="15" customHeight="1" spans="1:16">
      <c r="A23" s="27"/>
      <c r="B23" s="101"/>
      <c r="C23" s="246"/>
      <c r="D23" s="241"/>
      <c r="E23" s="238"/>
      <c r="F23" s="31" t="str">
        <f t="shared" si="0"/>
        <v/>
      </c>
      <c r="G23" s="30"/>
      <c r="H23" s="242"/>
      <c r="I23" s="31" t="str">
        <f t="shared" si="1"/>
        <v/>
      </c>
      <c r="J23" s="198"/>
      <c r="K23" s="238"/>
      <c r="L23" s="31"/>
      <c r="M23" s="31"/>
      <c r="N23" s="31" t="str">
        <f t="shared" si="2"/>
        <v/>
      </c>
      <c r="O23" s="31" t="str">
        <f t="shared" si="3"/>
        <v/>
      </c>
      <c r="P23" s="33"/>
    </row>
    <row r="24" ht="15" customHeight="1" spans="1:16">
      <c r="A24" s="27"/>
      <c r="B24" s="101"/>
      <c r="C24" s="246"/>
      <c r="D24" s="241"/>
      <c r="E24" s="238"/>
      <c r="F24" s="31" t="str">
        <f t="shared" si="0"/>
        <v/>
      </c>
      <c r="G24" s="30"/>
      <c r="H24" s="242"/>
      <c r="I24" s="31" t="str">
        <f t="shared" si="1"/>
        <v/>
      </c>
      <c r="J24" s="198"/>
      <c r="K24" s="238"/>
      <c r="L24" s="31"/>
      <c r="M24" s="31"/>
      <c r="N24" s="31" t="str">
        <f t="shared" si="2"/>
        <v/>
      </c>
      <c r="O24" s="31" t="str">
        <f t="shared" si="3"/>
        <v/>
      </c>
      <c r="P24" s="33"/>
    </row>
    <row r="25" ht="15" customHeight="1" spans="1:16">
      <c r="A25" s="27"/>
      <c r="B25" s="101"/>
      <c r="C25" s="246"/>
      <c r="D25" s="241"/>
      <c r="E25" s="238"/>
      <c r="F25" s="31" t="str">
        <f t="shared" si="0"/>
        <v/>
      </c>
      <c r="G25" s="30"/>
      <c r="H25" s="242"/>
      <c r="I25" s="31" t="str">
        <f t="shared" si="1"/>
        <v/>
      </c>
      <c r="J25" s="198"/>
      <c r="K25" s="238"/>
      <c r="L25" s="31"/>
      <c r="M25" s="31"/>
      <c r="N25" s="31" t="str">
        <f t="shared" si="2"/>
        <v/>
      </c>
      <c r="O25" s="31" t="str">
        <f t="shared" si="3"/>
        <v/>
      </c>
      <c r="P25" s="33"/>
    </row>
    <row r="26" ht="15" customHeight="1" spans="1:16">
      <c r="A26" s="27"/>
      <c r="B26" s="101"/>
      <c r="C26" s="246"/>
      <c r="D26" s="241"/>
      <c r="E26" s="238"/>
      <c r="F26" s="31" t="str">
        <f t="shared" si="0"/>
        <v/>
      </c>
      <c r="G26" s="30"/>
      <c r="H26" s="242"/>
      <c r="I26" s="31" t="str">
        <f t="shared" si="1"/>
        <v/>
      </c>
      <c r="J26" s="198"/>
      <c r="K26" s="238"/>
      <c r="L26" s="31"/>
      <c r="M26" s="31"/>
      <c r="N26" s="31" t="str">
        <f t="shared" si="2"/>
        <v/>
      </c>
      <c r="O26" s="31" t="str">
        <f t="shared" si="3"/>
        <v/>
      </c>
      <c r="P26" s="33"/>
    </row>
    <row r="27" ht="15" customHeight="1" spans="1:16">
      <c r="A27" s="27"/>
      <c r="B27" s="101"/>
      <c r="C27" s="246"/>
      <c r="D27" s="241"/>
      <c r="E27" s="238"/>
      <c r="F27" s="31" t="str">
        <f t="shared" si="0"/>
        <v/>
      </c>
      <c r="G27" s="30"/>
      <c r="H27" s="242"/>
      <c r="I27" s="31" t="str">
        <f t="shared" si="1"/>
        <v/>
      </c>
      <c r="J27" s="198"/>
      <c r="K27" s="238"/>
      <c r="L27" s="31"/>
      <c r="M27" s="31"/>
      <c r="N27" s="31" t="str">
        <f t="shared" si="2"/>
        <v/>
      </c>
      <c r="O27" s="31" t="str">
        <f t="shared" si="3"/>
        <v/>
      </c>
      <c r="P27" s="33"/>
    </row>
    <row r="28" ht="15" customHeight="1" spans="1:16">
      <c r="A28" s="27"/>
      <c r="B28" s="101"/>
      <c r="C28" s="246"/>
      <c r="D28" s="241"/>
      <c r="E28" s="238"/>
      <c r="F28" s="31" t="str">
        <f t="shared" si="0"/>
        <v/>
      </c>
      <c r="G28" s="30"/>
      <c r="H28" s="242"/>
      <c r="I28" s="31" t="str">
        <f t="shared" si="1"/>
        <v/>
      </c>
      <c r="J28" s="198"/>
      <c r="K28" s="238"/>
      <c r="L28" s="31"/>
      <c r="M28" s="31"/>
      <c r="N28" s="31" t="str">
        <f t="shared" si="2"/>
        <v/>
      </c>
      <c r="O28" s="31" t="str">
        <f t="shared" si="3"/>
        <v/>
      </c>
      <c r="P28" s="33"/>
    </row>
    <row r="29" ht="15" customHeight="1" spans="1:16">
      <c r="A29" s="93" t="s">
        <v>475</v>
      </c>
      <c r="B29" s="94"/>
      <c r="C29" s="246"/>
      <c r="D29" s="241"/>
      <c r="E29" s="238"/>
      <c r="F29" s="31" t="str">
        <f t="shared" si="0"/>
        <v/>
      </c>
      <c r="G29" s="38">
        <f>SUM(G8:G28)</f>
        <v>0</v>
      </c>
      <c r="H29" s="242"/>
      <c r="I29" s="31" t="str">
        <f t="shared" si="1"/>
        <v/>
      </c>
      <c r="J29" s="40">
        <f>SUM(J8:J28)</f>
        <v>0</v>
      </c>
      <c r="K29" s="238"/>
      <c r="L29" s="31"/>
      <c r="M29" s="40">
        <f>SUM(M8:M28)</f>
        <v>0</v>
      </c>
      <c r="N29" s="40" t="str">
        <f t="shared" si="2"/>
        <v/>
      </c>
      <c r="O29" s="40" t="str">
        <f t="shared" si="3"/>
        <v/>
      </c>
      <c r="P29" s="33"/>
    </row>
    <row r="30" ht="15" customHeight="1" spans="1:16">
      <c r="A30" s="101" t="s">
        <v>533</v>
      </c>
      <c r="B30" s="101"/>
      <c r="C30" s="33"/>
      <c r="D30" s="33"/>
      <c r="E30" s="33"/>
      <c r="F30" s="243"/>
      <c r="G30" s="30"/>
      <c r="H30" s="242"/>
      <c r="I30" s="243"/>
      <c r="J30" s="262"/>
      <c r="K30" s="33"/>
      <c r="L30" s="33"/>
      <c r="M30" s="262"/>
      <c r="N30" s="31" t="str">
        <f t="shared" si="2"/>
        <v/>
      </c>
      <c r="O30" s="31" t="str">
        <f t="shared" si="3"/>
        <v/>
      </c>
      <c r="P30" s="33"/>
    </row>
    <row r="31" s="14" customFormat="1" ht="15" customHeight="1" spans="1:16">
      <c r="A31" s="93" t="s">
        <v>478</v>
      </c>
      <c r="B31" s="94"/>
      <c r="C31" s="36"/>
      <c r="D31" s="41"/>
      <c r="E31" s="59"/>
      <c r="F31" s="40"/>
      <c r="G31" s="38">
        <f>G29-G30</f>
        <v>0</v>
      </c>
      <c r="H31" s="242"/>
      <c r="I31" s="40"/>
      <c r="J31" s="40">
        <f>J29-J30</f>
        <v>0</v>
      </c>
      <c r="K31" s="59"/>
      <c r="L31" s="40"/>
      <c r="M31" s="40">
        <f>M29-M30</f>
        <v>0</v>
      </c>
      <c r="N31" s="40" t="str">
        <f t="shared" si="2"/>
        <v/>
      </c>
      <c r="O31" s="40" t="str">
        <f t="shared" si="3"/>
        <v/>
      </c>
      <c r="P31" s="41"/>
    </row>
  </sheetData>
  <mergeCells count="15">
    <mergeCell ref="A2:P2"/>
    <mergeCell ref="A3:P3"/>
    <mergeCell ref="E6:G6"/>
    <mergeCell ref="H6:J6"/>
    <mergeCell ref="K6:M6"/>
    <mergeCell ref="A29:B29"/>
    <mergeCell ref="A30:B30"/>
    <mergeCell ref="A31:B31"/>
    <mergeCell ref="A6:A7"/>
    <mergeCell ref="B6:B7"/>
    <mergeCell ref="C6:C7"/>
    <mergeCell ref="D6:D7"/>
    <mergeCell ref="N6:N7"/>
    <mergeCell ref="O6:O7"/>
    <mergeCell ref="P6:P7"/>
  </mergeCells>
  <hyperlinks>
    <hyperlink ref="A1" location="索引目录!E18" display="返回索引页"/>
    <hyperlink ref="B1" location="存货汇总!B9"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S32"/>
  <sheetViews>
    <sheetView zoomScale="90" zoomScaleNormal="90" workbookViewId="0">
      <pane ySplit="7" topLeftCell="A23" activePane="bottomLeft" state="frozen"/>
      <selection/>
      <selection pane="bottomLeft" activeCell="F28" sqref="F28"/>
    </sheetView>
  </sheetViews>
  <sheetFormatPr defaultColWidth="9" defaultRowHeight="15.75" customHeight="1"/>
  <cols>
    <col min="1" max="1" width="6.75" style="21" customWidth="1"/>
    <col min="2" max="2" width="13.0833333333333" style="15" customWidth="1"/>
    <col min="3" max="3" width="12.75" style="15" customWidth="1"/>
    <col min="4" max="4" width="4.5" style="15" customWidth="1"/>
    <col min="5" max="5" width="6" style="15" customWidth="1"/>
    <col min="6" max="6" width="8.5" style="15" hidden="1" customWidth="1" outlineLevel="1"/>
    <col min="7" max="7" width="7.25" style="15" hidden="1" customWidth="1" outlineLevel="1"/>
    <col min="8" max="8" width="11.75" style="15" hidden="1" customWidth="1" outlineLevel="1"/>
    <col min="9" max="9" width="8.25" style="15" hidden="1" customWidth="1" outlineLevel="1"/>
    <col min="10" max="10" width="9.25" style="252" customWidth="1" collapsed="1"/>
    <col min="11" max="11" width="8.25" style="252" customWidth="1"/>
    <col min="12" max="12" width="12.5" style="252" customWidth="1"/>
    <col min="13" max="13" width="9.25" style="15" customWidth="1"/>
    <col min="14" max="14" width="9" style="15"/>
    <col min="15" max="15" width="12.5" style="15" customWidth="1"/>
    <col min="16" max="16" width="6.58333333333333" style="15" customWidth="1"/>
    <col min="17" max="17" width="7.08333333333333" style="15" customWidth="1"/>
    <col min="18" max="18" width="7.25" style="15" customWidth="1"/>
    <col min="19" max="19" width="9.58333333333333" style="15" customWidth="1"/>
    <col min="20" max="16384" width="9" style="15"/>
  </cols>
  <sheetData>
    <row r="1" s="85" customFormat="1" ht="10.5" spans="1:19">
      <c r="A1" s="86" t="s">
        <v>361</v>
      </c>
      <c r="B1" s="90" t="s">
        <v>402</v>
      </c>
      <c r="C1" s="90"/>
      <c r="D1" s="87"/>
      <c r="E1" s="87"/>
      <c r="F1" s="87"/>
      <c r="G1" s="87"/>
      <c r="H1" s="87"/>
      <c r="I1" s="87"/>
      <c r="J1" s="87"/>
      <c r="K1" s="87"/>
      <c r="L1" s="87"/>
      <c r="M1" s="87"/>
      <c r="N1" s="87"/>
      <c r="O1" s="87"/>
      <c r="P1" s="87"/>
      <c r="Q1" s="87"/>
      <c r="R1" s="87"/>
      <c r="S1" s="87"/>
    </row>
    <row r="2" s="12" customFormat="1" ht="30" customHeight="1" spans="1:19">
      <c r="A2" s="19" t="s">
        <v>562</v>
      </c>
      <c r="B2" s="19"/>
      <c r="C2" s="19"/>
      <c r="D2" s="19"/>
      <c r="E2" s="19"/>
      <c r="F2" s="19"/>
      <c r="G2" s="19"/>
      <c r="H2" s="19"/>
      <c r="I2" s="19"/>
      <c r="J2" s="19"/>
      <c r="K2" s="19"/>
      <c r="L2" s="19"/>
      <c r="M2" s="19"/>
      <c r="N2" s="19"/>
      <c r="O2" s="19"/>
      <c r="P2" s="19"/>
      <c r="Q2" s="19"/>
      <c r="R2" s="19"/>
      <c r="S2" s="156"/>
    </row>
    <row r="3" ht="15" customHeight="1" spans="1:19">
      <c r="A3" s="20" t="e">
        <f>CONCATENATE(#REF!,#REF!,#REF!,#REF!,#REF!,#REF!,#REF!)</f>
        <v>#REF!</v>
      </c>
      <c r="B3" s="20"/>
      <c r="C3" s="20"/>
      <c r="D3" s="20"/>
      <c r="E3" s="20"/>
      <c r="F3" s="20"/>
      <c r="G3" s="20"/>
      <c r="H3" s="20"/>
      <c r="I3" s="20"/>
      <c r="J3" s="20"/>
      <c r="K3" s="20"/>
      <c r="L3" s="20"/>
      <c r="M3" s="20"/>
      <c r="N3" s="20"/>
      <c r="O3" s="20"/>
      <c r="P3" s="20"/>
      <c r="Q3" s="20"/>
      <c r="R3" s="20"/>
    </row>
    <row r="4" ht="15" customHeight="1" spans="1:19">
      <c r="A4" s="20"/>
      <c r="B4" s="20"/>
      <c r="C4" s="20"/>
      <c r="D4" s="20"/>
      <c r="E4" s="20"/>
      <c r="F4" s="20"/>
      <c r="G4" s="20"/>
      <c r="H4" s="20"/>
      <c r="I4" s="20"/>
      <c r="J4" s="20"/>
      <c r="K4" s="46"/>
      <c r="L4" s="20"/>
      <c r="M4" s="20"/>
      <c r="N4" s="20"/>
      <c r="O4" s="20"/>
      <c r="P4" s="20"/>
      <c r="Q4" s="20"/>
      <c r="R4" s="22" t="s">
        <v>563</v>
      </c>
    </row>
    <row r="5" ht="15" customHeight="1" spans="1:19">
      <c r="A5" s="23" t="e">
        <f>#REF!&amp;#REF!</f>
        <v>#REF!</v>
      </c>
      <c r="R5" s="22" t="s">
        <v>282</v>
      </c>
    </row>
    <row r="6" s="13" customFormat="1" ht="15" customHeight="1" spans="1:19">
      <c r="A6" s="24" t="s">
        <v>283</v>
      </c>
      <c r="B6" s="24" t="s">
        <v>554</v>
      </c>
      <c r="C6" s="24" t="s">
        <v>555</v>
      </c>
      <c r="D6" s="258" t="s">
        <v>556</v>
      </c>
      <c r="E6" s="104" t="s">
        <v>564</v>
      </c>
      <c r="F6" s="36" t="s">
        <v>243</v>
      </c>
      <c r="G6" s="24"/>
      <c r="H6" s="25"/>
      <c r="I6" s="52" t="s">
        <v>565</v>
      </c>
      <c r="J6" s="60" t="s">
        <v>244</v>
      </c>
      <c r="K6" s="60"/>
      <c r="L6" s="61"/>
      <c r="M6" s="24" t="s">
        <v>245</v>
      </c>
      <c r="N6" s="24"/>
      <c r="O6" s="24"/>
      <c r="P6" s="56" t="s">
        <v>246</v>
      </c>
      <c r="Q6" s="24" t="s">
        <v>285</v>
      </c>
      <c r="R6" s="24" t="s">
        <v>419</v>
      </c>
    </row>
    <row r="7" s="13" customFormat="1" ht="15" customHeight="1" spans="1:19">
      <c r="A7" s="24"/>
      <c r="B7" s="24"/>
      <c r="C7" s="24"/>
      <c r="D7" s="259"/>
      <c r="E7" s="106" t="s">
        <v>566</v>
      </c>
      <c r="F7" s="36" t="s">
        <v>557</v>
      </c>
      <c r="G7" s="24" t="s">
        <v>558</v>
      </c>
      <c r="H7" s="25" t="s">
        <v>559</v>
      </c>
      <c r="I7" s="52"/>
      <c r="J7" s="36" t="s">
        <v>557</v>
      </c>
      <c r="K7" s="24" t="s">
        <v>558</v>
      </c>
      <c r="L7" s="24" t="s">
        <v>559</v>
      </c>
      <c r="M7" s="24" t="s">
        <v>560</v>
      </c>
      <c r="N7" s="24" t="s">
        <v>561</v>
      </c>
      <c r="O7" s="24" t="s">
        <v>559</v>
      </c>
      <c r="P7" s="57"/>
      <c r="Q7" s="24"/>
      <c r="R7" s="24"/>
    </row>
    <row r="8" s="245" customFormat="1" ht="15" customHeight="1" spans="1:19">
      <c r="A8" s="27"/>
      <c r="B8" s="101"/>
      <c r="C8" s="246"/>
      <c r="D8" s="241"/>
      <c r="E8" s="241"/>
      <c r="F8" s="238"/>
      <c r="G8" s="31" t="str">
        <f>IF(F8=0,"",H8/F8)</f>
        <v/>
      </c>
      <c r="H8" s="30"/>
      <c r="I8" s="260"/>
      <c r="J8" s="256"/>
      <c r="K8" s="31"/>
      <c r="L8" s="198"/>
      <c r="M8" s="238"/>
      <c r="N8" s="31"/>
      <c r="O8" s="31"/>
      <c r="P8" s="68" t="str">
        <f>IF(OR(AND(L8=0,O8=0),O8=0),"",O8-L8)</f>
        <v/>
      </c>
      <c r="Q8" s="68" t="str">
        <f>IF(ISERROR(P8/L8),"",P8/ABS(L8)*100)</f>
        <v/>
      </c>
      <c r="R8" s="33"/>
    </row>
    <row r="9" ht="15" customHeight="1" spans="1:19">
      <c r="A9" s="27"/>
      <c r="B9" s="28"/>
      <c r="C9" s="28"/>
      <c r="D9" s="33"/>
      <c r="E9" s="33"/>
      <c r="F9" s="238"/>
      <c r="G9" s="31" t="str">
        <f t="shared" ref="G9:G29" si="0">IF(F9=0,"",H9/F9)</f>
        <v/>
      </c>
      <c r="H9" s="30"/>
      <c r="I9" s="260"/>
      <c r="J9" s="256"/>
      <c r="K9" s="31" t="str">
        <f t="shared" ref="K9:K29" si="1">IF(J9=0,"",L9/J9)</f>
        <v/>
      </c>
      <c r="L9" s="243"/>
      <c r="M9" s="238"/>
      <c r="N9" s="31"/>
      <c r="O9" s="31"/>
      <c r="P9" s="31" t="str">
        <f t="shared" ref="P9:P31" si="2">IF(OR(AND(L9=0,O9=0),O9=0),"",O9-L9)</f>
        <v/>
      </c>
      <c r="Q9" s="31" t="str">
        <f t="shared" ref="Q9:Q31" si="3">IF(ISERROR(P9/L9),"",P9/ABS(L9)*100)</f>
        <v/>
      </c>
      <c r="R9" s="33"/>
    </row>
    <row r="10" ht="15" customHeight="1" spans="1:19">
      <c r="A10" s="27"/>
      <c r="B10" s="28"/>
      <c r="C10" s="28"/>
      <c r="D10" s="33"/>
      <c r="E10" s="33"/>
      <c r="F10" s="238"/>
      <c r="G10" s="31" t="str">
        <f t="shared" si="0"/>
        <v/>
      </c>
      <c r="H10" s="30"/>
      <c r="I10" s="260"/>
      <c r="J10" s="256"/>
      <c r="K10" s="31" t="str">
        <f t="shared" si="1"/>
        <v/>
      </c>
      <c r="L10" s="243"/>
      <c r="M10" s="238"/>
      <c r="N10" s="31"/>
      <c r="O10" s="31"/>
      <c r="P10" s="31" t="str">
        <f t="shared" si="2"/>
        <v/>
      </c>
      <c r="Q10" s="31" t="str">
        <f t="shared" si="3"/>
        <v/>
      </c>
      <c r="R10" s="33"/>
    </row>
    <row r="11" ht="15" customHeight="1" spans="1:19">
      <c r="A11" s="27"/>
      <c r="B11" s="28"/>
      <c r="C11" s="28"/>
      <c r="D11" s="33"/>
      <c r="E11" s="33"/>
      <c r="F11" s="238"/>
      <c r="G11" s="31" t="str">
        <f t="shared" si="0"/>
        <v/>
      </c>
      <c r="H11" s="30"/>
      <c r="I11" s="260"/>
      <c r="J11" s="256"/>
      <c r="K11" s="31" t="str">
        <f t="shared" si="1"/>
        <v/>
      </c>
      <c r="L11" s="243"/>
      <c r="M11" s="238"/>
      <c r="N11" s="31"/>
      <c r="O11" s="31"/>
      <c r="P11" s="31" t="str">
        <f t="shared" si="2"/>
        <v/>
      </c>
      <c r="Q11" s="31" t="str">
        <f t="shared" si="3"/>
        <v/>
      </c>
      <c r="R11" s="33"/>
    </row>
    <row r="12" ht="15" customHeight="1" spans="1:19">
      <c r="A12" s="27"/>
      <c r="B12" s="28"/>
      <c r="C12" s="28"/>
      <c r="D12" s="33"/>
      <c r="E12" s="33"/>
      <c r="F12" s="238"/>
      <c r="G12" s="31" t="str">
        <f t="shared" si="0"/>
        <v/>
      </c>
      <c r="H12" s="30"/>
      <c r="I12" s="260"/>
      <c r="J12" s="256"/>
      <c r="K12" s="31" t="str">
        <f t="shared" si="1"/>
        <v/>
      </c>
      <c r="L12" s="243"/>
      <c r="M12" s="238"/>
      <c r="N12" s="31"/>
      <c r="O12" s="31"/>
      <c r="P12" s="31" t="str">
        <f t="shared" si="2"/>
        <v/>
      </c>
      <c r="Q12" s="31" t="str">
        <f t="shared" si="3"/>
        <v/>
      </c>
      <c r="R12" s="33"/>
    </row>
    <row r="13" ht="15" customHeight="1" spans="1:19">
      <c r="A13" s="27"/>
      <c r="B13" s="28"/>
      <c r="C13" s="28"/>
      <c r="D13" s="33"/>
      <c r="E13" s="33"/>
      <c r="F13" s="238"/>
      <c r="G13" s="31" t="str">
        <f t="shared" si="0"/>
        <v/>
      </c>
      <c r="H13" s="30"/>
      <c r="I13" s="260"/>
      <c r="J13" s="256"/>
      <c r="K13" s="31" t="str">
        <f t="shared" si="1"/>
        <v/>
      </c>
      <c r="L13" s="243"/>
      <c r="M13" s="238"/>
      <c r="N13" s="31"/>
      <c r="O13" s="31"/>
      <c r="P13" s="31" t="str">
        <f t="shared" si="2"/>
        <v/>
      </c>
      <c r="Q13" s="31" t="str">
        <f t="shared" si="3"/>
        <v/>
      </c>
      <c r="R13" s="33"/>
    </row>
    <row r="14" ht="15" customHeight="1" spans="1:19">
      <c r="A14" s="27"/>
      <c r="B14" s="28"/>
      <c r="C14" s="28"/>
      <c r="D14" s="33"/>
      <c r="E14" s="33"/>
      <c r="F14" s="238"/>
      <c r="G14" s="31" t="str">
        <f t="shared" si="0"/>
        <v/>
      </c>
      <c r="H14" s="30"/>
      <c r="I14" s="260"/>
      <c r="J14" s="256"/>
      <c r="K14" s="31" t="str">
        <f t="shared" si="1"/>
        <v/>
      </c>
      <c r="L14" s="243"/>
      <c r="M14" s="238"/>
      <c r="N14" s="31"/>
      <c r="O14" s="31"/>
      <c r="P14" s="31" t="str">
        <f t="shared" si="2"/>
        <v/>
      </c>
      <c r="Q14" s="31" t="str">
        <f t="shared" si="3"/>
        <v/>
      </c>
      <c r="R14" s="33"/>
    </row>
    <row r="15" ht="15" customHeight="1" spans="1:19">
      <c r="A15" s="27"/>
      <c r="B15" s="28"/>
      <c r="C15" s="28"/>
      <c r="D15" s="33"/>
      <c r="E15" s="33"/>
      <c r="F15" s="238"/>
      <c r="G15" s="31" t="str">
        <f t="shared" si="0"/>
        <v/>
      </c>
      <c r="H15" s="30"/>
      <c r="I15" s="260"/>
      <c r="J15" s="256"/>
      <c r="K15" s="31" t="str">
        <f t="shared" si="1"/>
        <v/>
      </c>
      <c r="L15" s="243"/>
      <c r="M15" s="238"/>
      <c r="N15" s="31"/>
      <c r="O15" s="31"/>
      <c r="P15" s="31" t="str">
        <f t="shared" si="2"/>
        <v/>
      </c>
      <c r="Q15" s="31" t="str">
        <f t="shared" si="3"/>
        <v/>
      </c>
      <c r="R15" s="33"/>
    </row>
    <row r="16" ht="15" customHeight="1" spans="1:19">
      <c r="A16" s="27"/>
      <c r="B16" s="28"/>
      <c r="C16" s="28"/>
      <c r="D16" s="33"/>
      <c r="E16" s="33"/>
      <c r="F16" s="238"/>
      <c r="G16" s="31" t="str">
        <f t="shared" si="0"/>
        <v/>
      </c>
      <c r="H16" s="30"/>
      <c r="I16" s="260"/>
      <c r="J16" s="256"/>
      <c r="K16" s="31" t="str">
        <f t="shared" si="1"/>
        <v/>
      </c>
      <c r="L16" s="243"/>
      <c r="M16" s="238"/>
      <c r="N16" s="31"/>
      <c r="O16" s="31"/>
      <c r="P16" s="31" t="str">
        <f t="shared" si="2"/>
        <v/>
      </c>
      <c r="Q16" s="31" t="str">
        <f t="shared" si="3"/>
        <v/>
      </c>
      <c r="R16" s="33"/>
    </row>
    <row r="17" ht="15" customHeight="1" spans="1:18">
      <c r="A17" s="27"/>
      <c r="B17" s="28"/>
      <c r="C17" s="28"/>
      <c r="D17" s="33"/>
      <c r="E17" s="33"/>
      <c r="F17" s="238"/>
      <c r="G17" s="31" t="str">
        <f t="shared" si="0"/>
        <v/>
      </c>
      <c r="H17" s="30"/>
      <c r="I17" s="260"/>
      <c r="J17" s="256"/>
      <c r="K17" s="31" t="str">
        <f t="shared" si="1"/>
        <v/>
      </c>
      <c r="L17" s="243"/>
      <c r="M17" s="238"/>
      <c r="N17" s="31"/>
      <c r="O17" s="31"/>
      <c r="P17" s="31" t="str">
        <f t="shared" si="2"/>
        <v/>
      </c>
      <c r="Q17" s="31" t="str">
        <f t="shared" si="3"/>
        <v/>
      </c>
      <c r="R17" s="33"/>
    </row>
    <row r="18" ht="15" customHeight="1" spans="1:18">
      <c r="A18" s="27"/>
      <c r="B18" s="28"/>
      <c r="C18" s="28"/>
      <c r="D18" s="33"/>
      <c r="E18" s="33"/>
      <c r="F18" s="238"/>
      <c r="G18" s="31" t="str">
        <f t="shared" si="0"/>
        <v/>
      </c>
      <c r="H18" s="30"/>
      <c r="I18" s="260"/>
      <c r="J18" s="256"/>
      <c r="K18" s="31" t="str">
        <f t="shared" si="1"/>
        <v/>
      </c>
      <c r="L18" s="243"/>
      <c r="M18" s="238"/>
      <c r="N18" s="31"/>
      <c r="O18" s="31"/>
      <c r="P18" s="31" t="str">
        <f t="shared" si="2"/>
        <v/>
      </c>
      <c r="Q18" s="31" t="str">
        <f t="shared" si="3"/>
        <v/>
      </c>
      <c r="R18" s="33"/>
    </row>
    <row r="19" ht="15" customHeight="1" spans="1:18">
      <c r="A19" s="27"/>
      <c r="B19" s="28"/>
      <c r="C19" s="28"/>
      <c r="D19" s="33"/>
      <c r="E19" s="33"/>
      <c r="F19" s="238"/>
      <c r="G19" s="31" t="str">
        <f t="shared" si="0"/>
        <v/>
      </c>
      <c r="H19" s="30"/>
      <c r="I19" s="260"/>
      <c r="J19" s="256"/>
      <c r="K19" s="31" t="str">
        <f t="shared" si="1"/>
        <v/>
      </c>
      <c r="L19" s="243"/>
      <c r="M19" s="238"/>
      <c r="N19" s="31"/>
      <c r="O19" s="31"/>
      <c r="P19" s="31" t="str">
        <f t="shared" si="2"/>
        <v/>
      </c>
      <c r="Q19" s="31" t="str">
        <f t="shared" si="3"/>
        <v/>
      </c>
      <c r="R19" s="33"/>
    </row>
    <row r="20" ht="15" customHeight="1" spans="1:18">
      <c r="A20" s="27"/>
      <c r="B20" s="28"/>
      <c r="C20" s="28"/>
      <c r="D20" s="33"/>
      <c r="E20" s="33"/>
      <c r="F20" s="238"/>
      <c r="G20" s="31" t="str">
        <f t="shared" si="0"/>
        <v/>
      </c>
      <c r="H20" s="30"/>
      <c r="I20" s="260"/>
      <c r="J20" s="256"/>
      <c r="K20" s="31" t="str">
        <f t="shared" si="1"/>
        <v/>
      </c>
      <c r="L20" s="243"/>
      <c r="M20" s="238"/>
      <c r="N20" s="31"/>
      <c r="O20" s="31"/>
      <c r="P20" s="31" t="str">
        <f t="shared" si="2"/>
        <v/>
      </c>
      <c r="Q20" s="31" t="str">
        <f t="shared" si="3"/>
        <v/>
      </c>
      <c r="R20" s="33"/>
    </row>
    <row r="21" ht="15" customHeight="1" spans="1:18">
      <c r="A21" s="27"/>
      <c r="B21" s="28"/>
      <c r="C21" s="28"/>
      <c r="D21" s="33"/>
      <c r="E21" s="33"/>
      <c r="F21" s="238"/>
      <c r="G21" s="31" t="str">
        <f t="shared" si="0"/>
        <v/>
      </c>
      <c r="H21" s="30"/>
      <c r="I21" s="260"/>
      <c r="J21" s="256"/>
      <c r="K21" s="31" t="str">
        <f t="shared" si="1"/>
        <v/>
      </c>
      <c r="L21" s="243"/>
      <c r="M21" s="238"/>
      <c r="N21" s="31"/>
      <c r="O21" s="31"/>
      <c r="P21" s="31" t="str">
        <f t="shared" si="2"/>
        <v/>
      </c>
      <c r="Q21" s="31" t="str">
        <f t="shared" si="3"/>
        <v/>
      </c>
      <c r="R21" s="33"/>
    </row>
    <row r="22" ht="15" customHeight="1" spans="1:18">
      <c r="A22" s="27"/>
      <c r="B22" s="28"/>
      <c r="C22" s="28"/>
      <c r="D22" s="33"/>
      <c r="E22" s="33"/>
      <c r="F22" s="238"/>
      <c r="G22" s="31" t="str">
        <f t="shared" si="0"/>
        <v/>
      </c>
      <c r="H22" s="30"/>
      <c r="I22" s="260"/>
      <c r="J22" s="256"/>
      <c r="K22" s="31" t="str">
        <f t="shared" si="1"/>
        <v/>
      </c>
      <c r="L22" s="243"/>
      <c r="M22" s="238"/>
      <c r="N22" s="31"/>
      <c r="O22" s="31"/>
      <c r="P22" s="31" t="str">
        <f t="shared" si="2"/>
        <v/>
      </c>
      <c r="Q22" s="31" t="str">
        <f t="shared" si="3"/>
        <v/>
      </c>
      <c r="R22" s="33"/>
    </row>
    <row r="23" ht="15" customHeight="1" spans="1:18">
      <c r="A23" s="27"/>
      <c r="B23" s="28"/>
      <c r="C23" s="28"/>
      <c r="D23" s="33"/>
      <c r="E23" s="33"/>
      <c r="F23" s="238"/>
      <c r="G23" s="31" t="str">
        <f t="shared" si="0"/>
        <v/>
      </c>
      <c r="H23" s="30"/>
      <c r="I23" s="260"/>
      <c r="J23" s="256"/>
      <c r="K23" s="31" t="str">
        <f t="shared" si="1"/>
        <v/>
      </c>
      <c r="L23" s="243"/>
      <c r="M23" s="238"/>
      <c r="N23" s="31"/>
      <c r="O23" s="31"/>
      <c r="P23" s="31" t="str">
        <f t="shared" si="2"/>
        <v/>
      </c>
      <c r="Q23" s="31" t="str">
        <f t="shared" si="3"/>
        <v/>
      </c>
      <c r="R23" s="33"/>
    </row>
    <row r="24" ht="15" customHeight="1" spans="1:18">
      <c r="A24" s="27"/>
      <c r="B24" s="28"/>
      <c r="C24" s="28"/>
      <c r="D24" s="33"/>
      <c r="E24" s="33"/>
      <c r="F24" s="238"/>
      <c r="G24" s="31" t="str">
        <f t="shared" si="0"/>
        <v/>
      </c>
      <c r="H24" s="30"/>
      <c r="I24" s="260"/>
      <c r="J24" s="256"/>
      <c r="K24" s="31" t="str">
        <f t="shared" si="1"/>
        <v/>
      </c>
      <c r="L24" s="243"/>
      <c r="M24" s="238"/>
      <c r="N24" s="31"/>
      <c r="O24" s="31"/>
      <c r="P24" s="31" t="str">
        <f t="shared" si="2"/>
        <v/>
      </c>
      <c r="Q24" s="31" t="str">
        <f t="shared" si="3"/>
        <v/>
      </c>
      <c r="R24" s="33"/>
    </row>
    <row r="25" ht="15" customHeight="1" spans="1:18">
      <c r="A25" s="27"/>
      <c r="B25" s="28"/>
      <c r="C25" s="28"/>
      <c r="D25" s="33"/>
      <c r="E25" s="33"/>
      <c r="F25" s="238"/>
      <c r="G25" s="31" t="str">
        <f t="shared" si="0"/>
        <v/>
      </c>
      <c r="H25" s="30"/>
      <c r="I25" s="260"/>
      <c r="J25" s="256"/>
      <c r="K25" s="31" t="str">
        <f t="shared" si="1"/>
        <v/>
      </c>
      <c r="L25" s="243"/>
      <c r="M25" s="238"/>
      <c r="N25" s="31"/>
      <c r="O25" s="31"/>
      <c r="P25" s="31" t="str">
        <f t="shared" si="2"/>
        <v/>
      </c>
      <c r="Q25" s="31" t="str">
        <f t="shared" si="3"/>
        <v/>
      </c>
      <c r="R25" s="33"/>
    </row>
    <row r="26" ht="15" customHeight="1" spans="1:18">
      <c r="A26" s="27"/>
      <c r="B26" s="28"/>
      <c r="C26" s="28"/>
      <c r="D26" s="33"/>
      <c r="E26" s="33"/>
      <c r="F26" s="238"/>
      <c r="G26" s="31" t="str">
        <f t="shared" si="0"/>
        <v/>
      </c>
      <c r="H26" s="30"/>
      <c r="I26" s="260"/>
      <c r="J26" s="256"/>
      <c r="K26" s="31" t="str">
        <f t="shared" si="1"/>
        <v/>
      </c>
      <c r="L26" s="243"/>
      <c r="M26" s="238"/>
      <c r="N26" s="31"/>
      <c r="O26" s="31"/>
      <c r="P26" s="31" t="str">
        <f t="shared" si="2"/>
        <v/>
      </c>
      <c r="Q26" s="31" t="str">
        <f t="shared" si="3"/>
        <v/>
      </c>
      <c r="R26" s="33"/>
    </row>
    <row r="27" ht="15" customHeight="1" spans="1:18">
      <c r="A27" s="27"/>
      <c r="B27" s="28"/>
      <c r="C27" s="28"/>
      <c r="D27" s="33"/>
      <c r="E27" s="33"/>
      <c r="F27" s="238"/>
      <c r="G27" s="31" t="str">
        <f t="shared" si="0"/>
        <v/>
      </c>
      <c r="H27" s="30"/>
      <c r="I27" s="260"/>
      <c r="J27" s="256"/>
      <c r="K27" s="31" t="str">
        <f t="shared" si="1"/>
        <v/>
      </c>
      <c r="L27" s="243"/>
      <c r="M27" s="238"/>
      <c r="N27" s="31"/>
      <c r="O27" s="31"/>
      <c r="P27" s="31" t="str">
        <f t="shared" si="2"/>
        <v/>
      </c>
      <c r="Q27" s="31" t="str">
        <f t="shared" si="3"/>
        <v/>
      </c>
      <c r="R27" s="33"/>
    </row>
    <row r="28" ht="15" customHeight="1" spans="1:18">
      <c r="A28" s="27"/>
      <c r="B28" s="28"/>
      <c r="C28" s="28"/>
      <c r="D28" s="33"/>
      <c r="E28" s="33"/>
      <c r="F28" s="238"/>
      <c r="G28" s="31" t="str">
        <f t="shared" si="0"/>
        <v/>
      </c>
      <c r="H28" s="30"/>
      <c r="I28" s="260"/>
      <c r="J28" s="256"/>
      <c r="K28" s="31" t="str">
        <f t="shared" si="1"/>
        <v/>
      </c>
      <c r="L28" s="243"/>
      <c r="M28" s="238"/>
      <c r="N28" s="31"/>
      <c r="O28" s="31"/>
      <c r="P28" s="31" t="str">
        <f t="shared" si="2"/>
        <v/>
      </c>
      <c r="Q28" s="31" t="str">
        <f t="shared" si="3"/>
        <v/>
      </c>
      <c r="R28" s="33"/>
    </row>
    <row r="29" ht="15" customHeight="1" spans="1:18">
      <c r="A29" s="93" t="s">
        <v>475</v>
      </c>
      <c r="B29" s="94"/>
      <c r="C29" s="28"/>
      <c r="D29" s="33"/>
      <c r="E29" s="33"/>
      <c r="F29" s="238"/>
      <c r="G29" s="31" t="str">
        <f t="shared" si="0"/>
        <v/>
      </c>
      <c r="H29" s="38">
        <f>SUM(H8:H28)</f>
        <v>0</v>
      </c>
      <c r="I29" s="260"/>
      <c r="J29" s="256"/>
      <c r="K29" s="31" t="str">
        <f t="shared" si="1"/>
        <v/>
      </c>
      <c r="L29" s="40">
        <f>SUM(L8:L28)</f>
        <v>0</v>
      </c>
      <c r="M29" s="238"/>
      <c r="N29" s="31"/>
      <c r="O29" s="40">
        <f>SUM(O8:O28)</f>
        <v>0</v>
      </c>
      <c r="P29" s="40" t="str">
        <f t="shared" si="2"/>
        <v/>
      </c>
      <c r="Q29" s="40" t="str">
        <f t="shared" si="3"/>
        <v/>
      </c>
      <c r="R29" s="33"/>
    </row>
    <row r="30" ht="15" customHeight="1" spans="1:18">
      <c r="A30" s="101" t="s">
        <v>533</v>
      </c>
      <c r="B30" s="101"/>
      <c r="C30" s="28"/>
      <c r="D30" s="33"/>
      <c r="E30" s="33"/>
      <c r="F30" s="75"/>
      <c r="G30" s="31"/>
      <c r="H30" s="30"/>
      <c r="I30" s="260"/>
      <c r="J30" s="257"/>
      <c r="K30" s="243"/>
      <c r="L30" s="243"/>
      <c r="M30" s="75"/>
      <c r="N30" s="31"/>
      <c r="O30" s="31"/>
      <c r="P30" s="31" t="str">
        <f t="shared" si="2"/>
        <v/>
      </c>
      <c r="Q30" s="31" t="str">
        <f t="shared" si="3"/>
        <v/>
      </c>
      <c r="R30" s="33"/>
    </row>
    <row r="31" s="14" customFormat="1" ht="15" customHeight="1" spans="1:18">
      <c r="A31" s="93" t="s">
        <v>478</v>
      </c>
      <c r="B31" s="94"/>
      <c r="C31" s="36"/>
      <c r="D31" s="41"/>
      <c r="E31" s="41"/>
      <c r="F31" s="59"/>
      <c r="G31" s="40"/>
      <c r="H31" s="38">
        <f>H29-H30</f>
        <v>0</v>
      </c>
      <c r="I31" s="261"/>
      <c r="J31" s="59"/>
      <c r="K31" s="40"/>
      <c r="L31" s="40">
        <f>L29-L30</f>
        <v>0</v>
      </c>
      <c r="M31" s="59"/>
      <c r="N31" s="40"/>
      <c r="O31" s="40">
        <f>O29-O30</f>
        <v>0</v>
      </c>
      <c r="P31" s="40" t="str">
        <f t="shared" si="2"/>
        <v/>
      </c>
      <c r="Q31" s="40" t="str">
        <f t="shared" si="3"/>
        <v/>
      </c>
      <c r="R31" s="41"/>
    </row>
    <row r="32" customHeight="1" spans="1:18">
      <c r="B32" s="22"/>
    </row>
  </sheetData>
  <mergeCells count="17">
    <mergeCell ref="A2:R2"/>
    <mergeCell ref="A3:R3"/>
    <mergeCell ref="F6:H6"/>
    <mergeCell ref="J6:L6"/>
    <mergeCell ref="M6:O6"/>
    <mergeCell ref="A29:B29"/>
    <mergeCell ref="A30:B30"/>
    <mergeCell ref="A31:B31"/>
    <mergeCell ref="A6:A7"/>
    <mergeCell ref="B6:B7"/>
    <mergeCell ref="C6:C7"/>
    <mergeCell ref="D6:D7"/>
    <mergeCell ref="I6:I7"/>
    <mergeCell ref="P6:P7"/>
    <mergeCell ref="Q6:Q7"/>
    <mergeCell ref="R6:R7"/>
    <mergeCell ref="S6:S7"/>
  </mergeCells>
  <hyperlinks>
    <hyperlink ref="A1" location="索引目录!E19" display="返回索引页"/>
    <hyperlink ref="B1" location="存货汇总!B12"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N23"/>
  <sheetViews>
    <sheetView zoomScale="90" zoomScaleNormal="90" topLeftCell="A13" workbookViewId="0">
      <selection activeCell="A2" sqref="A2:B2"/>
    </sheetView>
  </sheetViews>
  <sheetFormatPr defaultColWidth="9" defaultRowHeight="15.5"/>
  <sheetData>
    <row r="1" ht="28.25" spans="1:14">
      <c r="A1" s="518" t="s">
        <v>103</v>
      </c>
      <c r="B1" s="518"/>
      <c r="C1" s="518"/>
      <c r="D1" s="518"/>
      <c r="E1" s="518"/>
      <c r="F1" s="518"/>
      <c r="G1" s="518"/>
      <c r="H1" s="518"/>
      <c r="I1" s="518"/>
      <c r="J1" s="518"/>
      <c r="K1" s="518"/>
      <c r="L1" s="518"/>
      <c r="M1" s="518"/>
    </row>
    <row r="2" ht="16.25" spans="1:14">
      <c r="A2" s="519" t="s">
        <v>104</v>
      </c>
    </row>
    <row r="3" s="15" customFormat="1" ht="18" customHeight="1" spans="1:14">
      <c r="A3" s="520" t="s">
        <v>105</v>
      </c>
      <c r="B3" s="521" t="s">
        <v>106</v>
      </c>
      <c r="C3" s="521"/>
      <c r="D3" s="521"/>
      <c r="E3" s="521"/>
      <c r="F3" s="521"/>
      <c r="G3" s="521"/>
      <c r="H3" s="521"/>
      <c r="I3" s="521"/>
      <c r="J3" s="521"/>
      <c r="K3" s="521"/>
      <c r="L3" s="521"/>
      <c r="M3" s="521"/>
      <c r="N3" s="521"/>
    </row>
    <row r="4" s="15" customFormat="1" ht="18" customHeight="1" spans="1:14">
      <c r="A4" s="22"/>
      <c r="B4" s="521" t="s">
        <v>107</v>
      </c>
      <c r="C4" s="521"/>
      <c r="D4" s="521"/>
      <c r="E4" s="521"/>
      <c r="F4" s="521"/>
      <c r="G4" s="521"/>
      <c r="H4" s="521"/>
      <c r="I4" s="521"/>
      <c r="J4" s="521"/>
      <c r="K4" s="521"/>
      <c r="L4" s="521"/>
      <c r="M4" s="521"/>
      <c r="N4" s="521"/>
    </row>
    <row r="5" s="15" customFormat="1" ht="18" customHeight="1" spans="1:14">
      <c r="A5" s="22"/>
      <c r="B5" s="521" t="s">
        <v>108</v>
      </c>
      <c r="C5" s="521"/>
      <c r="D5" s="521"/>
      <c r="E5" s="521"/>
      <c r="F5" s="521"/>
      <c r="G5" s="521"/>
      <c r="H5" s="521"/>
      <c r="I5" s="521"/>
      <c r="J5" s="521"/>
      <c r="K5" s="521"/>
      <c r="L5" s="521"/>
      <c r="M5" s="521"/>
      <c r="N5" s="521"/>
    </row>
    <row r="6" s="15" customFormat="1" ht="18" customHeight="1" spans="1:14">
      <c r="A6" s="520" t="s">
        <v>109</v>
      </c>
      <c r="B6" s="521" t="s">
        <v>110</v>
      </c>
      <c r="C6" s="521"/>
      <c r="D6" s="521"/>
      <c r="E6" s="521"/>
      <c r="F6" s="521"/>
      <c r="G6" s="521"/>
      <c r="H6" s="521"/>
      <c r="I6" s="521"/>
      <c r="J6" s="521"/>
      <c r="K6" s="521"/>
      <c r="L6" s="521"/>
      <c r="M6" s="521"/>
      <c r="N6" s="521"/>
    </row>
    <row r="7" s="15" customFormat="1" ht="18" customHeight="1" spans="1:14">
      <c r="A7" s="520" t="s">
        <v>111</v>
      </c>
      <c r="B7" s="521" t="s">
        <v>112</v>
      </c>
      <c r="C7" s="521"/>
      <c r="D7" s="521"/>
      <c r="E7" s="521"/>
      <c r="F7" s="521"/>
      <c r="G7" s="521"/>
      <c r="H7" s="521"/>
      <c r="I7" s="521"/>
      <c r="J7" s="521"/>
      <c r="K7" s="521"/>
      <c r="L7" s="521"/>
      <c r="M7" s="521"/>
      <c r="N7" s="521"/>
    </row>
    <row r="8" s="15" customFormat="1" ht="18" customHeight="1" spans="1:14">
      <c r="A8" s="520" t="s">
        <v>113</v>
      </c>
      <c r="B8" s="521" t="s">
        <v>114</v>
      </c>
      <c r="C8" s="521"/>
      <c r="D8" s="521"/>
      <c r="E8" s="521"/>
      <c r="F8" s="521"/>
      <c r="G8" s="521"/>
      <c r="H8" s="521"/>
      <c r="I8" s="521"/>
      <c r="J8" s="521"/>
      <c r="K8" s="521"/>
      <c r="L8" s="521"/>
      <c r="M8" s="521"/>
      <c r="N8" s="521"/>
    </row>
    <row r="9" s="15" customFormat="1" ht="18" customHeight="1" spans="1:14">
      <c r="A9" s="520"/>
      <c r="B9" s="521" t="s">
        <v>115</v>
      </c>
      <c r="C9" s="521"/>
      <c r="D9" s="521"/>
      <c r="E9" s="521"/>
      <c r="F9" s="521"/>
      <c r="G9" s="521"/>
      <c r="H9" s="521"/>
      <c r="I9" s="521"/>
      <c r="J9" s="521"/>
      <c r="K9" s="521"/>
      <c r="L9" s="521"/>
      <c r="M9" s="521"/>
      <c r="N9" s="521"/>
    </row>
    <row r="10" s="15" customFormat="1" ht="18" customHeight="1" spans="1:14">
      <c r="A10" s="520"/>
      <c r="B10" s="521" t="s">
        <v>116</v>
      </c>
      <c r="C10" s="521"/>
      <c r="D10" s="521"/>
      <c r="E10" s="521"/>
      <c r="F10" s="521"/>
      <c r="G10" s="521"/>
      <c r="H10" s="521"/>
      <c r="I10" s="521"/>
      <c r="J10" s="521"/>
      <c r="K10" s="521"/>
      <c r="L10" s="521"/>
      <c r="M10" s="521"/>
      <c r="N10" s="521"/>
    </row>
    <row r="11" s="15" customFormat="1" ht="18" customHeight="1" spans="1:14">
      <c r="A11" s="14"/>
      <c r="B11" s="521" t="s">
        <v>117</v>
      </c>
      <c r="C11" s="521"/>
      <c r="D11" s="521"/>
      <c r="E11" s="521"/>
      <c r="F11" s="521"/>
      <c r="G11" s="521"/>
      <c r="H11" s="521"/>
      <c r="I11" s="521"/>
      <c r="J11" s="521"/>
      <c r="K11" s="521"/>
      <c r="L11" s="521"/>
      <c r="M11" s="521"/>
      <c r="N11" s="521"/>
    </row>
    <row r="12" s="15" customFormat="1" ht="18" customHeight="1" spans="1:14">
      <c r="A12" s="520"/>
      <c r="B12" s="521" t="s">
        <v>118</v>
      </c>
      <c r="C12" s="521"/>
      <c r="D12" s="521"/>
      <c r="E12" s="521"/>
      <c r="F12" s="521"/>
      <c r="G12" s="521"/>
      <c r="H12" s="521"/>
      <c r="I12" s="521"/>
      <c r="J12" s="521"/>
      <c r="K12" s="521"/>
      <c r="L12" s="521"/>
      <c r="M12" s="521"/>
      <c r="N12" s="521"/>
    </row>
    <row r="13" s="15" customFormat="1" ht="18" customHeight="1" spans="1:14">
      <c r="A13" s="520" t="s">
        <v>119</v>
      </c>
      <c r="B13" s="521" t="s">
        <v>120</v>
      </c>
      <c r="C13" s="521"/>
      <c r="D13" s="521"/>
      <c r="E13" s="521"/>
      <c r="F13" s="521"/>
      <c r="G13" s="521"/>
      <c r="H13" s="521"/>
      <c r="I13" s="521"/>
      <c r="J13" s="521"/>
      <c r="K13" s="521"/>
      <c r="L13" s="521"/>
      <c r="M13" s="521"/>
      <c r="N13" s="521"/>
    </row>
    <row r="14" s="15" customFormat="1" ht="18" customHeight="1" spans="1:14">
      <c r="A14" s="520" t="s">
        <v>121</v>
      </c>
      <c r="B14" s="521" t="s">
        <v>122</v>
      </c>
      <c r="C14" s="521"/>
      <c r="D14" s="521"/>
      <c r="E14" s="521"/>
      <c r="F14" s="521"/>
      <c r="G14" s="521"/>
      <c r="H14" s="521"/>
      <c r="I14" s="521"/>
      <c r="J14" s="521"/>
      <c r="K14" s="521"/>
      <c r="L14" s="521"/>
      <c r="M14" s="521"/>
      <c r="N14" s="521"/>
    </row>
    <row r="15" s="15" customFormat="1" ht="18" customHeight="1" spans="1:14">
      <c r="A15" s="520" t="s">
        <v>123</v>
      </c>
      <c r="B15" s="521" t="s">
        <v>124</v>
      </c>
      <c r="C15" s="521"/>
      <c r="D15" s="521"/>
      <c r="E15" s="521"/>
      <c r="F15" s="521"/>
      <c r="G15" s="521"/>
      <c r="H15" s="521"/>
      <c r="I15" s="521"/>
      <c r="J15" s="521"/>
      <c r="K15" s="521"/>
      <c r="L15" s="521"/>
      <c r="M15" s="521"/>
      <c r="N15" s="521"/>
    </row>
    <row r="16" s="15" customFormat="1" ht="18" customHeight="1" spans="1:14">
      <c r="A16" s="522" t="s">
        <v>125</v>
      </c>
      <c r="B16" s="523" t="s">
        <v>126</v>
      </c>
      <c r="C16" s="523"/>
      <c r="D16" s="523"/>
      <c r="E16" s="523"/>
      <c r="F16" s="523"/>
      <c r="G16" s="523"/>
      <c r="H16" s="523"/>
      <c r="I16" s="523"/>
      <c r="J16" s="523"/>
      <c r="K16" s="523"/>
      <c r="L16" s="523"/>
      <c r="M16" s="523"/>
    </row>
    <row r="17" s="15" customFormat="1" ht="18" customHeight="1" spans="1:13">
      <c r="A17" s="524"/>
      <c r="B17" s="523" t="s">
        <v>127</v>
      </c>
      <c r="C17" s="523"/>
      <c r="D17" s="523"/>
      <c r="E17" s="523"/>
      <c r="F17" s="523"/>
      <c r="G17" s="523"/>
      <c r="H17" s="523"/>
      <c r="I17" s="523"/>
      <c r="J17" s="523"/>
      <c r="K17" s="523"/>
      <c r="L17" s="523"/>
      <c r="M17" s="523"/>
    </row>
    <row r="18" s="516" customFormat="1" ht="18" customHeight="1" spans="1:13">
      <c r="A18" s="525"/>
    </row>
    <row r="19" s="517" customFormat="1" ht="25.5" spans="1:13">
      <c r="A19" s="526" t="s">
        <v>128</v>
      </c>
      <c r="B19" s="527"/>
      <c r="C19" s="526"/>
      <c r="D19" s="526"/>
      <c r="E19" s="526"/>
      <c r="F19" s="526"/>
      <c r="G19" s="526"/>
      <c r="H19" s="526"/>
      <c r="I19" s="526"/>
      <c r="J19" s="526"/>
      <c r="K19" s="526"/>
      <c r="L19" s="526"/>
      <c r="M19" s="526"/>
    </row>
    <row r="20" s="517" customFormat="1" ht="25.5" spans="1:13">
      <c r="A20" s="526"/>
      <c r="B20" s="527"/>
      <c r="C20" s="526" t="s">
        <v>129</v>
      </c>
      <c r="D20" s="526"/>
      <c r="E20" s="526"/>
      <c r="F20" s="526"/>
      <c r="G20" s="526"/>
      <c r="H20" s="526"/>
      <c r="I20" s="526"/>
      <c r="J20" s="526"/>
      <c r="K20" s="526"/>
      <c r="L20" s="526"/>
      <c r="M20" s="526"/>
    </row>
    <row r="21" s="516" customFormat="1"/>
    <row r="22" s="15" customFormat="1" ht="13" spans="1:13">
      <c r="B22" s="528" t="s">
        <v>130</v>
      </c>
      <c r="C22" s="529"/>
      <c r="D22" s="529"/>
      <c r="E22" s="529"/>
      <c r="F22" s="529"/>
      <c r="G22" s="529"/>
      <c r="H22" s="529"/>
      <c r="I22" s="529"/>
      <c r="J22" s="529"/>
      <c r="K22" s="529"/>
      <c r="L22" s="529"/>
      <c r="M22" s="529"/>
    </row>
    <row r="23" s="15" customFormat="1" ht="13" spans="1:13">
      <c r="B23" s="528" t="s">
        <v>131</v>
      </c>
      <c r="C23" s="529"/>
      <c r="D23" s="529"/>
      <c r="E23" s="529"/>
      <c r="F23" s="529"/>
      <c r="G23" s="529"/>
      <c r="H23" s="529"/>
      <c r="I23" s="529"/>
      <c r="J23" s="529"/>
      <c r="K23" s="529"/>
      <c r="L23" s="529"/>
      <c r="M23" s="529"/>
    </row>
  </sheetData>
  <sheetProtection password="C673" sheet="1"/>
  <mergeCells count="1">
    <mergeCell ref="A1:M1"/>
  </mergeCells>
  <hyperlinks>
    <hyperlink ref="A2" location="索引目录!B3" display="返回索引页"/>
  </hyperlinks>
  <pageMargins left="0.75" right="0.47" top="1" bottom="1" header="0.5" footer="0.5"/>
  <pageSetup paperSize="9" scale="69" orientation="portrait"/>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S33"/>
  <sheetViews>
    <sheetView zoomScale="90" zoomScaleNormal="90" workbookViewId="0">
      <pane ySplit="7" topLeftCell="A20" activePane="bottomLeft" state="frozen"/>
      <selection/>
      <selection pane="bottomLeft" activeCell="F28" sqref="F28"/>
    </sheetView>
  </sheetViews>
  <sheetFormatPr defaultColWidth="9" defaultRowHeight="15.75" customHeight="1"/>
  <cols>
    <col min="1" max="1" width="7.58333333333333" style="15" customWidth="1"/>
    <col min="2" max="2" width="14.5" style="15" customWidth="1"/>
    <col min="3" max="3" width="14.75" style="15" customWidth="1"/>
    <col min="4" max="4" width="5" style="15" customWidth="1"/>
    <col min="5" max="5" width="7" style="15" customWidth="1"/>
    <col min="6" max="6" width="8.08333333333333" style="15" hidden="1" customWidth="1" outlineLevel="1"/>
    <col min="7" max="7" width="7.5" style="15" hidden="1" customWidth="1" outlineLevel="1"/>
    <col min="8" max="8" width="11.75" style="15" hidden="1" customWidth="1" outlineLevel="1"/>
    <col min="9" max="9" width="9" style="15" hidden="1" customWidth="1" outlineLevel="1"/>
    <col min="10" max="10" width="9.75" style="15" customWidth="1" collapsed="1"/>
    <col min="11" max="11" width="8.58333333333333" style="252" customWidth="1"/>
    <col min="12" max="12" width="13.5833333333333" style="15" customWidth="1"/>
    <col min="13" max="13" width="8.75" style="15" customWidth="1"/>
    <col min="14" max="14" width="8.08333333333333" style="15" customWidth="1"/>
    <col min="15" max="15" width="13.25" style="15" customWidth="1"/>
    <col min="16" max="16" width="8.33333333333333" style="15" customWidth="1"/>
    <col min="17" max="17" width="6.75" style="15" customWidth="1"/>
    <col min="18" max="18" width="8.33333333333333" style="15" customWidth="1"/>
    <col min="19" max="16384" width="9" style="15"/>
  </cols>
  <sheetData>
    <row r="1" s="85" customFormat="1" ht="10.5" spans="1:18">
      <c r="A1" s="90" t="s">
        <v>412</v>
      </c>
      <c r="B1" s="90" t="s">
        <v>402</v>
      </c>
      <c r="C1" s="90"/>
      <c r="D1" s="87"/>
      <c r="E1" s="87"/>
      <c r="F1" s="87"/>
      <c r="G1" s="87"/>
      <c r="H1" s="87"/>
      <c r="I1" s="87"/>
      <c r="J1" s="87"/>
      <c r="K1" s="87"/>
      <c r="L1" s="87"/>
      <c r="M1" s="87"/>
      <c r="N1" s="87"/>
      <c r="O1" s="87"/>
      <c r="P1" s="87"/>
      <c r="Q1" s="87"/>
      <c r="R1" s="87"/>
    </row>
    <row r="2" s="12" customFormat="1" ht="30" customHeight="1" spans="1:18">
      <c r="A2" s="19" t="s">
        <v>567</v>
      </c>
      <c r="B2" s="19"/>
      <c r="C2" s="19"/>
      <c r="D2" s="19"/>
      <c r="E2" s="19"/>
      <c r="F2" s="19"/>
      <c r="G2" s="19"/>
      <c r="H2" s="19"/>
      <c r="I2" s="19"/>
      <c r="J2" s="19"/>
      <c r="K2" s="19"/>
      <c r="L2" s="19"/>
      <c r="M2" s="19"/>
      <c r="N2" s="19"/>
      <c r="O2" s="19"/>
      <c r="P2" s="19"/>
      <c r="Q2" s="19"/>
      <c r="R2" s="19"/>
    </row>
    <row r="3" ht="15" customHeight="1" spans="1:18">
      <c r="A3" s="20" t="e">
        <f>CONCATENATE(#REF!,#REF!,#REF!,#REF!,#REF!,#REF!,#REF!)</f>
        <v>#REF!</v>
      </c>
      <c r="B3" s="20"/>
      <c r="C3" s="20"/>
      <c r="D3" s="20"/>
      <c r="E3" s="20"/>
      <c r="F3" s="20"/>
      <c r="G3" s="20"/>
      <c r="H3" s="20"/>
      <c r="I3" s="20"/>
      <c r="J3" s="20"/>
      <c r="K3" s="21"/>
      <c r="L3" s="21"/>
      <c r="M3" s="21"/>
      <c r="N3" s="21"/>
      <c r="O3" s="21"/>
      <c r="P3" s="21"/>
      <c r="Q3" s="21"/>
      <c r="R3" s="21"/>
    </row>
    <row r="4" ht="15" customHeight="1" spans="1:18">
      <c r="A4" s="20"/>
      <c r="B4" s="20"/>
      <c r="C4" s="20"/>
      <c r="D4" s="20"/>
      <c r="E4" s="20"/>
      <c r="F4" s="20"/>
      <c r="G4" s="20"/>
      <c r="H4" s="20"/>
      <c r="I4" s="20"/>
      <c r="J4" s="20"/>
      <c r="K4" s="21"/>
      <c r="L4" s="22"/>
      <c r="M4" s="21"/>
      <c r="N4" s="21"/>
      <c r="O4" s="21"/>
      <c r="P4" s="21"/>
      <c r="Q4" s="21"/>
      <c r="R4" s="22" t="s">
        <v>568</v>
      </c>
    </row>
    <row r="5" ht="15" customHeight="1" spans="1:18">
      <c r="A5" s="23" t="e">
        <f>#REF!&amp;#REF!</f>
        <v>#REF!</v>
      </c>
      <c r="R5" s="22" t="s">
        <v>282</v>
      </c>
    </row>
    <row r="6" s="13" customFormat="1" ht="15" customHeight="1" spans="1:18">
      <c r="A6" s="24" t="s">
        <v>283</v>
      </c>
      <c r="B6" s="24" t="s">
        <v>554</v>
      </c>
      <c r="C6" s="24" t="s">
        <v>555</v>
      </c>
      <c r="D6" s="104" t="s">
        <v>556</v>
      </c>
      <c r="E6" s="104" t="s">
        <v>564</v>
      </c>
      <c r="F6" s="24" t="s">
        <v>243</v>
      </c>
      <c r="G6" s="24"/>
      <c r="H6" s="25"/>
      <c r="I6" s="104" t="s">
        <v>565</v>
      </c>
      <c r="J6" s="60" t="s">
        <v>244</v>
      </c>
      <c r="K6" s="60"/>
      <c r="L6" s="61"/>
      <c r="M6" s="35" t="s">
        <v>245</v>
      </c>
      <c r="N6" s="127"/>
      <c r="O6" s="36"/>
      <c r="P6" s="56" t="s">
        <v>246</v>
      </c>
      <c r="Q6" s="24" t="s">
        <v>285</v>
      </c>
      <c r="R6" s="24" t="s">
        <v>419</v>
      </c>
    </row>
    <row r="7" s="13" customFormat="1" ht="15" customHeight="1" spans="1:18">
      <c r="A7" s="24"/>
      <c r="B7" s="24"/>
      <c r="C7" s="24"/>
      <c r="D7" s="106"/>
      <c r="E7" s="106" t="s">
        <v>566</v>
      </c>
      <c r="F7" s="24" t="s">
        <v>557</v>
      </c>
      <c r="G7" s="24" t="s">
        <v>558</v>
      </c>
      <c r="H7" s="25" t="s">
        <v>559</v>
      </c>
      <c r="I7" s="106"/>
      <c r="J7" s="36" t="s">
        <v>557</v>
      </c>
      <c r="K7" s="24" t="s">
        <v>558</v>
      </c>
      <c r="L7" s="24" t="s">
        <v>559</v>
      </c>
      <c r="M7" s="24" t="s">
        <v>560</v>
      </c>
      <c r="N7" s="24" t="s">
        <v>561</v>
      </c>
      <c r="O7" s="24" t="s">
        <v>559</v>
      </c>
      <c r="P7" s="57"/>
      <c r="Q7" s="24"/>
      <c r="R7" s="24"/>
    </row>
    <row r="8" s="245" customFormat="1" ht="15" customHeight="1" spans="1:18">
      <c r="A8" s="27"/>
      <c r="B8" s="101"/>
      <c r="C8" s="246"/>
      <c r="D8" s="241"/>
      <c r="E8" s="241"/>
      <c r="F8" s="238"/>
      <c r="G8" s="31" t="str">
        <f>IF(F8=0,"",H8/F8)</f>
        <v/>
      </c>
      <c r="H8" s="30"/>
      <c r="I8" s="151"/>
      <c r="J8" s="256"/>
      <c r="K8" s="31"/>
      <c r="L8" s="198"/>
      <c r="M8" s="238"/>
      <c r="N8" s="31"/>
      <c r="O8" s="31"/>
      <c r="P8" s="68" t="str">
        <f>IF(OR(AND(L8=0,O8=0),O8=0),"",O8-L8)</f>
        <v/>
      </c>
      <c r="Q8" s="68" t="str">
        <f>IF(ISERROR(P8/L8),"",P8/ABS(L8)*100)</f>
        <v/>
      </c>
      <c r="R8" s="33"/>
    </row>
    <row r="9" ht="15" customHeight="1" spans="1:18">
      <c r="A9" s="27"/>
      <c r="B9" s="28"/>
      <c r="C9" s="28"/>
      <c r="D9" s="33"/>
      <c r="E9" s="33"/>
      <c r="F9" s="238"/>
      <c r="G9" s="31" t="str">
        <f t="shared" ref="G9:G29" si="0">IF(F9=0,"",H9/F9)</f>
        <v/>
      </c>
      <c r="H9" s="30"/>
      <c r="I9" s="151"/>
      <c r="J9" s="256"/>
      <c r="K9" s="31" t="str">
        <f t="shared" ref="K9:K29" si="1">IF(J9=0,"",L9/J9)</f>
        <v/>
      </c>
      <c r="L9" s="243"/>
      <c r="M9" s="238"/>
      <c r="N9" s="31"/>
      <c r="O9" s="31"/>
      <c r="P9" s="31" t="str">
        <f t="shared" ref="P9:P31" si="2">IF(OR(AND(L9=0,O9=0),O9=0),"",O9-L9)</f>
        <v/>
      </c>
      <c r="Q9" s="31" t="str">
        <f t="shared" ref="Q9:Q31" si="3">IF(ISERROR(P9/L9),"",P9/ABS(L9)*100)</f>
        <v/>
      </c>
      <c r="R9" s="33"/>
    </row>
    <row r="10" ht="15" customHeight="1" spans="1:18">
      <c r="A10" s="27"/>
      <c r="B10" s="28"/>
      <c r="C10" s="28"/>
      <c r="D10" s="33"/>
      <c r="E10" s="33"/>
      <c r="F10" s="238"/>
      <c r="G10" s="31" t="str">
        <f t="shared" si="0"/>
        <v/>
      </c>
      <c r="H10" s="30"/>
      <c r="I10" s="151"/>
      <c r="J10" s="256"/>
      <c r="K10" s="31" t="str">
        <f t="shared" si="1"/>
        <v/>
      </c>
      <c r="L10" s="243"/>
      <c r="M10" s="238"/>
      <c r="N10" s="31"/>
      <c r="O10" s="31"/>
      <c r="P10" s="31" t="str">
        <f t="shared" si="2"/>
        <v/>
      </c>
      <c r="Q10" s="31" t="str">
        <f t="shared" si="3"/>
        <v/>
      </c>
      <c r="R10" s="33"/>
    </row>
    <row r="11" ht="15" customHeight="1" spans="1:18">
      <c r="A11" s="27"/>
      <c r="B11" s="28"/>
      <c r="C11" s="28"/>
      <c r="D11" s="33"/>
      <c r="E11" s="33"/>
      <c r="F11" s="238"/>
      <c r="G11" s="31" t="str">
        <f t="shared" si="0"/>
        <v/>
      </c>
      <c r="H11" s="30"/>
      <c r="I11" s="151"/>
      <c r="J11" s="256"/>
      <c r="K11" s="31" t="str">
        <f t="shared" si="1"/>
        <v/>
      </c>
      <c r="L11" s="243"/>
      <c r="M11" s="238"/>
      <c r="N11" s="31"/>
      <c r="O11" s="31"/>
      <c r="P11" s="31" t="str">
        <f t="shared" si="2"/>
        <v/>
      </c>
      <c r="Q11" s="31" t="str">
        <f t="shared" si="3"/>
        <v/>
      </c>
      <c r="R11" s="33"/>
    </row>
    <row r="12" ht="15" customHeight="1" spans="1:18">
      <c r="A12" s="27"/>
      <c r="B12" s="28"/>
      <c r="C12" s="28"/>
      <c r="D12" s="33"/>
      <c r="E12" s="33"/>
      <c r="F12" s="238"/>
      <c r="G12" s="31" t="str">
        <f t="shared" si="0"/>
        <v/>
      </c>
      <c r="H12" s="30"/>
      <c r="I12" s="151"/>
      <c r="J12" s="256"/>
      <c r="K12" s="31" t="str">
        <f t="shared" si="1"/>
        <v/>
      </c>
      <c r="L12" s="243"/>
      <c r="M12" s="238"/>
      <c r="N12" s="31"/>
      <c r="O12" s="31"/>
      <c r="P12" s="31" t="str">
        <f t="shared" si="2"/>
        <v/>
      </c>
      <c r="Q12" s="31" t="str">
        <f t="shared" si="3"/>
        <v/>
      </c>
      <c r="R12" s="33"/>
    </row>
    <row r="13" ht="15" customHeight="1" spans="1:18">
      <c r="A13" s="27"/>
      <c r="B13" s="28"/>
      <c r="C13" s="28"/>
      <c r="D13" s="33"/>
      <c r="E13" s="33"/>
      <c r="F13" s="238"/>
      <c r="G13" s="31" t="str">
        <f t="shared" si="0"/>
        <v/>
      </c>
      <c r="H13" s="30"/>
      <c r="I13" s="151"/>
      <c r="J13" s="256"/>
      <c r="K13" s="31" t="str">
        <f t="shared" si="1"/>
        <v/>
      </c>
      <c r="L13" s="243"/>
      <c r="M13" s="238"/>
      <c r="N13" s="31"/>
      <c r="O13" s="31"/>
      <c r="P13" s="31" t="str">
        <f t="shared" si="2"/>
        <v/>
      </c>
      <c r="Q13" s="31" t="str">
        <f t="shared" si="3"/>
        <v/>
      </c>
      <c r="R13" s="33"/>
    </row>
    <row r="14" ht="15" customHeight="1" spans="1:18">
      <c r="A14" s="27"/>
      <c r="B14" s="28"/>
      <c r="C14" s="28"/>
      <c r="D14" s="33"/>
      <c r="E14" s="33"/>
      <c r="F14" s="238"/>
      <c r="G14" s="31" t="str">
        <f t="shared" si="0"/>
        <v/>
      </c>
      <c r="H14" s="30"/>
      <c r="I14" s="151"/>
      <c r="J14" s="256"/>
      <c r="K14" s="31" t="str">
        <f t="shared" si="1"/>
        <v/>
      </c>
      <c r="L14" s="243"/>
      <c r="M14" s="238"/>
      <c r="N14" s="31"/>
      <c r="O14" s="31"/>
      <c r="P14" s="31" t="str">
        <f t="shared" si="2"/>
        <v/>
      </c>
      <c r="Q14" s="31" t="str">
        <f t="shared" si="3"/>
        <v/>
      </c>
      <c r="R14" s="33"/>
    </row>
    <row r="15" ht="15" customHeight="1" spans="1:18">
      <c r="A15" s="27"/>
      <c r="B15" s="28"/>
      <c r="C15" s="28"/>
      <c r="D15" s="33"/>
      <c r="E15" s="33"/>
      <c r="F15" s="238"/>
      <c r="G15" s="31" t="str">
        <f t="shared" si="0"/>
        <v/>
      </c>
      <c r="H15" s="30"/>
      <c r="I15" s="151"/>
      <c r="J15" s="256"/>
      <c r="K15" s="31" t="str">
        <f t="shared" si="1"/>
        <v/>
      </c>
      <c r="L15" s="243"/>
      <c r="M15" s="238"/>
      <c r="N15" s="31"/>
      <c r="O15" s="31"/>
      <c r="P15" s="31" t="str">
        <f t="shared" si="2"/>
        <v/>
      </c>
      <c r="Q15" s="31" t="str">
        <f t="shared" si="3"/>
        <v/>
      </c>
      <c r="R15" s="33"/>
    </row>
    <row r="16" ht="15" customHeight="1" spans="1:18">
      <c r="A16" s="27"/>
      <c r="B16" s="28"/>
      <c r="C16" s="28"/>
      <c r="D16" s="33"/>
      <c r="E16" s="33"/>
      <c r="F16" s="238"/>
      <c r="G16" s="31" t="str">
        <f t="shared" si="0"/>
        <v/>
      </c>
      <c r="H16" s="30"/>
      <c r="I16" s="151"/>
      <c r="J16" s="256"/>
      <c r="K16" s="31" t="str">
        <f t="shared" si="1"/>
        <v/>
      </c>
      <c r="L16" s="243"/>
      <c r="M16" s="238"/>
      <c r="N16" s="31"/>
      <c r="O16" s="31"/>
      <c r="P16" s="31" t="str">
        <f t="shared" si="2"/>
        <v/>
      </c>
      <c r="Q16" s="31" t="str">
        <f t="shared" si="3"/>
        <v/>
      </c>
      <c r="R16" s="33"/>
    </row>
    <row r="17" ht="15" customHeight="1" spans="1:18">
      <c r="A17" s="27"/>
      <c r="B17" s="28"/>
      <c r="C17" s="28"/>
      <c r="D17" s="33"/>
      <c r="E17" s="33"/>
      <c r="F17" s="238"/>
      <c r="G17" s="31" t="str">
        <f t="shared" si="0"/>
        <v/>
      </c>
      <c r="H17" s="30"/>
      <c r="I17" s="151"/>
      <c r="J17" s="256"/>
      <c r="K17" s="31" t="str">
        <f t="shared" si="1"/>
        <v/>
      </c>
      <c r="L17" s="243"/>
      <c r="M17" s="238"/>
      <c r="N17" s="31"/>
      <c r="O17" s="31"/>
      <c r="P17" s="31" t="str">
        <f t="shared" si="2"/>
        <v/>
      </c>
      <c r="Q17" s="31" t="str">
        <f t="shared" si="3"/>
        <v/>
      </c>
      <c r="R17" s="33"/>
    </row>
    <row r="18" ht="15" customHeight="1" spans="1:18">
      <c r="A18" s="27"/>
      <c r="B18" s="28"/>
      <c r="C18" s="28"/>
      <c r="D18" s="33"/>
      <c r="E18" s="33"/>
      <c r="F18" s="238"/>
      <c r="G18" s="31" t="str">
        <f t="shared" si="0"/>
        <v/>
      </c>
      <c r="H18" s="30"/>
      <c r="I18" s="151"/>
      <c r="J18" s="256"/>
      <c r="K18" s="31" t="str">
        <f t="shared" si="1"/>
        <v/>
      </c>
      <c r="L18" s="243"/>
      <c r="M18" s="238"/>
      <c r="N18" s="31"/>
      <c r="O18" s="31"/>
      <c r="P18" s="31" t="str">
        <f t="shared" si="2"/>
        <v/>
      </c>
      <c r="Q18" s="31" t="str">
        <f t="shared" si="3"/>
        <v/>
      </c>
      <c r="R18" s="33"/>
    </row>
    <row r="19" ht="15" customHeight="1" spans="1:18">
      <c r="A19" s="27"/>
      <c r="B19" s="28"/>
      <c r="C19" s="28"/>
      <c r="D19" s="33"/>
      <c r="E19" s="33"/>
      <c r="F19" s="238"/>
      <c r="G19" s="31" t="str">
        <f t="shared" si="0"/>
        <v/>
      </c>
      <c r="H19" s="30"/>
      <c r="I19" s="151"/>
      <c r="J19" s="256"/>
      <c r="K19" s="31" t="str">
        <f t="shared" si="1"/>
        <v/>
      </c>
      <c r="L19" s="243"/>
      <c r="M19" s="238"/>
      <c r="N19" s="31"/>
      <c r="O19" s="31"/>
      <c r="P19" s="31" t="str">
        <f t="shared" si="2"/>
        <v/>
      </c>
      <c r="Q19" s="31" t="str">
        <f t="shared" si="3"/>
        <v/>
      </c>
      <c r="R19" s="33"/>
    </row>
    <row r="20" ht="15" customHeight="1" spans="1:18">
      <c r="A20" s="27"/>
      <c r="B20" s="28"/>
      <c r="C20" s="28"/>
      <c r="D20" s="33"/>
      <c r="E20" s="33"/>
      <c r="F20" s="238"/>
      <c r="G20" s="31" t="str">
        <f t="shared" si="0"/>
        <v/>
      </c>
      <c r="H20" s="30"/>
      <c r="I20" s="151"/>
      <c r="J20" s="256"/>
      <c r="K20" s="31" t="str">
        <f t="shared" si="1"/>
        <v/>
      </c>
      <c r="L20" s="243"/>
      <c r="M20" s="238"/>
      <c r="N20" s="31"/>
      <c r="O20" s="31"/>
      <c r="P20" s="31" t="str">
        <f t="shared" si="2"/>
        <v/>
      </c>
      <c r="Q20" s="31" t="str">
        <f t="shared" si="3"/>
        <v/>
      </c>
      <c r="R20" s="33"/>
    </row>
    <row r="21" ht="15" customHeight="1" spans="1:18">
      <c r="A21" s="27"/>
      <c r="B21" s="28"/>
      <c r="C21" s="28"/>
      <c r="D21" s="33"/>
      <c r="E21" s="33"/>
      <c r="F21" s="238"/>
      <c r="G21" s="31" t="str">
        <f t="shared" si="0"/>
        <v/>
      </c>
      <c r="H21" s="30"/>
      <c r="I21" s="151"/>
      <c r="J21" s="256"/>
      <c r="K21" s="31" t="str">
        <f t="shared" si="1"/>
        <v/>
      </c>
      <c r="L21" s="243"/>
      <c r="M21" s="238"/>
      <c r="N21" s="31"/>
      <c r="O21" s="31"/>
      <c r="P21" s="31" t="str">
        <f t="shared" si="2"/>
        <v/>
      </c>
      <c r="Q21" s="31" t="str">
        <f t="shared" si="3"/>
        <v/>
      </c>
      <c r="R21" s="33"/>
    </row>
    <row r="22" ht="15" customHeight="1" spans="1:18">
      <c r="A22" s="27"/>
      <c r="B22" s="28"/>
      <c r="C22" s="28"/>
      <c r="D22" s="33"/>
      <c r="E22" s="33"/>
      <c r="F22" s="238"/>
      <c r="G22" s="31" t="str">
        <f t="shared" si="0"/>
        <v/>
      </c>
      <c r="H22" s="30"/>
      <c r="I22" s="151"/>
      <c r="J22" s="256"/>
      <c r="K22" s="31" t="str">
        <f t="shared" si="1"/>
        <v/>
      </c>
      <c r="L22" s="243"/>
      <c r="M22" s="238"/>
      <c r="N22" s="31"/>
      <c r="O22" s="31"/>
      <c r="P22" s="31" t="str">
        <f t="shared" si="2"/>
        <v/>
      </c>
      <c r="Q22" s="31" t="str">
        <f t="shared" si="3"/>
        <v/>
      </c>
      <c r="R22" s="33"/>
    </row>
    <row r="23" ht="15" customHeight="1" spans="1:18">
      <c r="A23" s="27"/>
      <c r="B23" s="28"/>
      <c r="C23" s="28"/>
      <c r="D23" s="33"/>
      <c r="E23" s="33"/>
      <c r="F23" s="238"/>
      <c r="G23" s="31" t="str">
        <f t="shared" si="0"/>
        <v/>
      </c>
      <c r="H23" s="30"/>
      <c r="I23" s="151"/>
      <c r="J23" s="256"/>
      <c r="K23" s="31" t="str">
        <f t="shared" si="1"/>
        <v/>
      </c>
      <c r="L23" s="243"/>
      <c r="M23" s="238"/>
      <c r="N23" s="31"/>
      <c r="O23" s="31"/>
      <c r="P23" s="31" t="str">
        <f t="shared" si="2"/>
        <v/>
      </c>
      <c r="Q23" s="31" t="str">
        <f t="shared" si="3"/>
        <v/>
      </c>
      <c r="R23" s="33"/>
    </row>
    <row r="24" ht="15" customHeight="1" spans="1:18">
      <c r="A24" s="27"/>
      <c r="B24" s="28"/>
      <c r="C24" s="28"/>
      <c r="D24" s="33"/>
      <c r="E24" s="33"/>
      <c r="F24" s="238"/>
      <c r="G24" s="31" t="str">
        <f t="shared" si="0"/>
        <v/>
      </c>
      <c r="H24" s="30"/>
      <c r="I24" s="151"/>
      <c r="J24" s="256"/>
      <c r="K24" s="31" t="str">
        <f t="shared" si="1"/>
        <v/>
      </c>
      <c r="L24" s="243"/>
      <c r="M24" s="238"/>
      <c r="N24" s="31"/>
      <c r="O24" s="31"/>
      <c r="P24" s="31" t="str">
        <f t="shared" si="2"/>
        <v/>
      </c>
      <c r="Q24" s="31" t="str">
        <f t="shared" si="3"/>
        <v/>
      </c>
      <c r="R24" s="33"/>
    </row>
    <row r="25" ht="15" customHeight="1" spans="1:18">
      <c r="A25" s="27"/>
      <c r="B25" s="28"/>
      <c r="C25" s="28"/>
      <c r="D25" s="33"/>
      <c r="E25" s="33"/>
      <c r="F25" s="238"/>
      <c r="G25" s="31" t="str">
        <f t="shared" si="0"/>
        <v/>
      </c>
      <c r="H25" s="30"/>
      <c r="I25" s="151"/>
      <c r="J25" s="256"/>
      <c r="K25" s="31" t="str">
        <f t="shared" si="1"/>
        <v/>
      </c>
      <c r="L25" s="243"/>
      <c r="M25" s="238"/>
      <c r="N25" s="31"/>
      <c r="O25" s="31"/>
      <c r="P25" s="31" t="str">
        <f t="shared" si="2"/>
        <v/>
      </c>
      <c r="Q25" s="31" t="str">
        <f t="shared" si="3"/>
        <v/>
      </c>
      <c r="R25" s="33"/>
    </row>
    <row r="26" ht="15" customHeight="1" spans="1:18">
      <c r="A26" s="27"/>
      <c r="B26" s="28"/>
      <c r="C26" s="28"/>
      <c r="D26" s="33"/>
      <c r="E26" s="33"/>
      <c r="F26" s="238"/>
      <c r="G26" s="31" t="str">
        <f t="shared" si="0"/>
        <v/>
      </c>
      <c r="H26" s="30"/>
      <c r="I26" s="151"/>
      <c r="J26" s="256"/>
      <c r="K26" s="31" t="str">
        <f t="shared" si="1"/>
        <v/>
      </c>
      <c r="L26" s="243"/>
      <c r="M26" s="238"/>
      <c r="N26" s="31"/>
      <c r="O26" s="31"/>
      <c r="P26" s="31" t="str">
        <f t="shared" si="2"/>
        <v/>
      </c>
      <c r="Q26" s="31" t="str">
        <f t="shared" si="3"/>
        <v/>
      </c>
      <c r="R26" s="33"/>
    </row>
    <row r="27" ht="15" customHeight="1" spans="1:18">
      <c r="A27" s="27"/>
      <c r="B27" s="28"/>
      <c r="C27" s="28"/>
      <c r="D27" s="33"/>
      <c r="E27" s="33"/>
      <c r="F27" s="238"/>
      <c r="G27" s="31" t="str">
        <f t="shared" si="0"/>
        <v/>
      </c>
      <c r="H27" s="30"/>
      <c r="I27" s="151"/>
      <c r="J27" s="256"/>
      <c r="K27" s="31" t="str">
        <f t="shared" si="1"/>
        <v/>
      </c>
      <c r="L27" s="243"/>
      <c r="M27" s="238"/>
      <c r="N27" s="31"/>
      <c r="O27" s="31"/>
      <c r="P27" s="31" t="str">
        <f t="shared" si="2"/>
        <v/>
      </c>
      <c r="Q27" s="31" t="str">
        <f t="shared" si="3"/>
        <v/>
      </c>
      <c r="R27" s="33"/>
    </row>
    <row r="28" ht="15" customHeight="1" spans="1:18">
      <c r="A28" s="27"/>
      <c r="B28" s="28"/>
      <c r="C28" s="28"/>
      <c r="D28" s="33"/>
      <c r="E28" s="33"/>
      <c r="F28" s="238"/>
      <c r="G28" s="31" t="str">
        <f t="shared" si="0"/>
        <v/>
      </c>
      <c r="H28" s="30"/>
      <c r="I28" s="151"/>
      <c r="J28" s="256"/>
      <c r="K28" s="31" t="str">
        <f t="shared" si="1"/>
        <v/>
      </c>
      <c r="L28" s="243"/>
      <c r="M28" s="238"/>
      <c r="N28" s="31"/>
      <c r="O28" s="31"/>
      <c r="P28" s="31" t="str">
        <f t="shared" si="2"/>
        <v/>
      </c>
      <c r="Q28" s="31" t="str">
        <f t="shared" si="3"/>
        <v/>
      </c>
      <c r="R28" s="33"/>
    </row>
    <row r="29" ht="15" customHeight="1" spans="1:18">
      <c r="A29" s="93" t="s">
        <v>475</v>
      </c>
      <c r="B29" s="94"/>
      <c r="C29" s="28"/>
      <c r="D29" s="33"/>
      <c r="E29" s="33"/>
      <c r="F29" s="238"/>
      <c r="G29" s="31" t="str">
        <f t="shared" si="0"/>
        <v/>
      </c>
      <c r="H29" s="38">
        <f>SUM(H8:H28)</f>
        <v>0</v>
      </c>
      <c r="I29" s="151"/>
      <c r="J29" s="256"/>
      <c r="K29" s="31" t="str">
        <f t="shared" si="1"/>
        <v/>
      </c>
      <c r="L29" s="40">
        <f>SUM(L8:L28)</f>
        <v>0</v>
      </c>
      <c r="M29" s="238"/>
      <c r="N29" s="31"/>
      <c r="O29" s="40">
        <f>SUM(O8:O28)</f>
        <v>0</v>
      </c>
      <c r="P29" s="40" t="str">
        <f t="shared" si="2"/>
        <v/>
      </c>
      <c r="Q29" s="40" t="str">
        <f t="shared" si="3"/>
        <v/>
      </c>
      <c r="R29" s="33"/>
    </row>
    <row r="30" ht="15" customHeight="1" spans="1:18">
      <c r="A30" s="101" t="s">
        <v>533</v>
      </c>
      <c r="B30" s="101"/>
      <c r="C30" s="28"/>
      <c r="D30" s="33"/>
      <c r="E30" s="33"/>
      <c r="F30" s="75"/>
      <c r="G30" s="243"/>
      <c r="H30" s="30"/>
      <c r="I30" s="151"/>
      <c r="J30" s="257"/>
      <c r="K30" s="243"/>
      <c r="L30" s="243"/>
      <c r="M30" s="75"/>
      <c r="N30" s="31"/>
      <c r="O30" s="31"/>
      <c r="P30" s="31" t="str">
        <f t="shared" si="2"/>
        <v/>
      </c>
      <c r="Q30" s="31" t="str">
        <f t="shared" si="3"/>
        <v/>
      </c>
      <c r="R30" s="33"/>
    </row>
    <row r="31" s="14" customFormat="1" ht="15" customHeight="1" spans="1:18">
      <c r="A31" s="93" t="s">
        <v>478</v>
      </c>
      <c r="B31" s="94"/>
      <c r="C31" s="36"/>
      <c r="D31" s="41"/>
      <c r="E31" s="41"/>
      <c r="F31" s="59"/>
      <c r="G31" s="40"/>
      <c r="H31" s="38">
        <f>H29-H30</f>
        <v>0</v>
      </c>
      <c r="I31" s="152"/>
      <c r="J31" s="59"/>
      <c r="K31" s="40"/>
      <c r="L31" s="40">
        <f>L29-L30</f>
        <v>0</v>
      </c>
      <c r="M31" s="59"/>
      <c r="N31" s="40"/>
      <c r="O31" s="40">
        <f>O29-O30</f>
        <v>0</v>
      </c>
      <c r="P31" s="40" t="str">
        <f t="shared" si="2"/>
        <v/>
      </c>
      <c r="Q31" s="40" t="str">
        <f t="shared" si="3"/>
        <v/>
      </c>
      <c r="R31" s="41"/>
    </row>
    <row r="32" customHeight="1" spans="1:18">
      <c r="A32" s="21"/>
      <c r="B32" s="197"/>
      <c r="J32" s="252"/>
      <c r="L32" s="252"/>
    </row>
    <row r="33" customHeight="1" spans="1:12">
      <c r="A33" s="21"/>
      <c r="J33" s="252"/>
      <c r="L33" s="252"/>
    </row>
  </sheetData>
  <mergeCells count="17">
    <mergeCell ref="A2:R2"/>
    <mergeCell ref="A3:R3"/>
    <mergeCell ref="F6:H6"/>
    <mergeCell ref="J6:L6"/>
    <mergeCell ref="M6:O6"/>
    <mergeCell ref="A29:B29"/>
    <mergeCell ref="A30:B30"/>
    <mergeCell ref="A31:B31"/>
    <mergeCell ref="A6:A7"/>
    <mergeCell ref="B6:B7"/>
    <mergeCell ref="C6:C7"/>
    <mergeCell ref="D6:D7"/>
    <mergeCell ref="I6:I7"/>
    <mergeCell ref="P6:P7"/>
    <mergeCell ref="Q6:Q7"/>
    <mergeCell ref="R6:R7"/>
    <mergeCell ref="S6:S7"/>
  </mergeCells>
  <hyperlinks>
    <hyperlink ref="A1" location="索引目录!E20" display="返回索引页"/>
    <hyperlink ref="B1" location="存货汇总!B15"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Q31"/>
  <sheetViews>
    <sheetView zoomScale="90" zoomScaleNormal="90" workbookViewId="0">
      <pane ySplit="7" topLeftCell="A11" activePane="bottomLeft" state="frozen"/>
      <selection/>
      <selection pane="bottomLeft" activeCell="F28" sqref="F28"/>
    </sheetView>
  </sheetViews>
  <sheetFormatPr defaultColWidth="9" defaultRowHeight="15.75" customHeight="1"/>
  <cols>
    <col min="1" max="1" width="7.58333333333333" style="15" customWidth="1"/>
    <col min="2" max="2" width="15.5833333333333" style="15" customWidth="1"/>
    <col min="3" max="3" width="12.5" style="15" customWidth="1"/>
    <col min="4" max="4" width="11.25" style="15" customWidth="1"/>
    <col min="5" max="5" width="5.08333333333333" style="15" customWidth="1"/>
    <col min="6" max="6" width="9" style="15" hidden="1" customWidth="1" outlineLevel="1"/>
    <col min="7" max="7" width="9" style="206" hidden="1" customWidth="1" outlineLevel="1"/>
    <col min="8" max="8" width="12.75" style="206" hidden="1" customWidth="1" outlineLevel="1"/>
    <col min="9" max="9" width="10.25" style="206" customWidth="1" collapsed="1"/>
    <col min="10" max="10" width="6.75" style="206" customWidth="1"/>
    <col min="11" max="11" width="12.5" style="206" customWidth="1"/>
    <col min="12" max="12" width="8.75" style="15" customWidth="1"/>
    <col min="13" max="13" width="7.75" style="206" customWidth="1"/>
    <col min="14" max="14" width="12.25" style="206" customWidth="1"/>
    <col min="15" max="15" width="9.83333333333333" style="206" customWidth="1"/>
    <col min="16" max="16" width="7" style="206" customWidth="1"/>
    <col min="17" max="17" width="6.5" style="15" customWidth="1"/>
    <col min="18" max="16384" width="9" style="15"/>
  </cols>
  <sheetData>
    <row r="1" s="85" customFormat="1" ht="10.5" spans="1:17">
      <c r="A1" s="90" t="s">
        <v>412</v>
      </c>
      <c r="B1" s="90" t="s">
        <v>402</v>
      </c>
      <c r="C1" s="90"/>
      <c r="D1" s="87"/>
      <c r="E1" s="87"/>
      <c r="F1" s="87"/>
      <c r="G1" s="87"/>
      <c r="H1" s="87"/>
      <c r="I1" s="87"/>
      <c r="J1" s="87"/>
      <c r="K1" s="87"/>
      <c r="L1" s="87"/>
      <c r="M1" s="87"/>
      <c r="N1" s="87"/>
      <c r="O1" s="87"/>
      <c r="P1" s="87"/>
      <c r="Q1" s="87"/>
    </row>
    <row r="2" s="12" customFormat="1" ht="30" customHeight="1" spans="1:17">
      <c r="A2" s="19" t="s">
        <v>569</v>
      </c>
      <c r="B2" s="45"/>
      <c r="C2" s="45"/>
      <c r="D2" s="45"/>
      <c r="E2" s="45"/>
      <c r="F2" s="45"/>
      <c r="G2" s="45"/>
      <c r="H2" s="45"/>
      <c r="I2" s="45"/>
      <c r="J2" s="45"/>
      <c r="K2" s="45"/>
      <c r="L2" s="45"/>
      <c r="M2" s="45"/>
      <c r="N2" s="45"/>
      <c r="O2" s="45"/>
      <c r="P2" s="45"/>
      <c r="Q2" s="45"/>
    </row>
    <row r="3" ht="15" customHeight="1" spans="1:17">
      <c r="A3" s="20" t="e">
        <f>CONCATENATE(#REF!,#REF!,#REF!,#REF!,#REF!,#REF!,#REF!)</f>
        <v>#REF!</v>
      </c>
      <c r="B3" s="20"/>
      <c r="C3" s="20"/>
      <c r="D3" s="20"/>
      <c r="E3" s="20"/>
      <c r="F3" s="20"/>
      <c r="G3" s="20"/>
      <c r="H3" s="20"/>
      <c r="I3" s="20"/>
      <c r="J3" s="20"/>
      <c r="K3" s="21"/>
      <c r="L3" s="21"/>
      <c r="M3" s="21"/>
      <c r="N3" s="21"/>
      <c r="O3" s="21"/>
      <c r="P3" s="21"/>
      <c r="Q3" s="21"/>
    </row>
    <row r="4" ht="15" customHeight="1" spans="1:17">
      <c r="A4" s="20"/>
      <c r="B4" s="20"/>
      <c r="C4" s="20"/>
      <c r="D4" s="20"/>
      <c r="E4" s="20"/>
      <c r="F4" s="20"/>
      <c r="G4" s="20"/>
      <c r="H4" s="20"/>
      <c r="I4" s="20"/>
      <c r="J4" s="20"/>
      <c r="K4" s="22"/>
      <c r="L4" s="21"/>
      <c r="M4" s="21"/>
      <c r="N4" s="21"/>
      <c r="O4" s="21"/>
      <c r="P4" s="21"/>
      <c r="Q4" s="22" t="s">
        <v>570</v>
      </c>
    </row>
    <row r="5" ht="15" customHeight="1" spans="1:17">
      <c r="A5" s="23" t="e">
        <f>#REF!&amp;#REF!</f>
        <v>#REF!</v>
      </c>
      <c r="Q5" s="22" t="s">
        <v>282</v>
      </c>
    </row>
    <row r="6" s="13" customFormat="1" ht="15" customHeight="1" spans="1:17">
      <c r="A6" s="24" t="s">
        <v>283</v>
      </c>
      <c r="B6" s="24" t="s">
        <v>554</v>
      </c>
      <c r="C6" s="24" t="s">
        <v>555</v>
      </c>
      <c r="D6" s="24" t="s">
        <v>571</v>
      </c>
      <c r="E6" s="104" t="s">
        <v>556</v>
      </c>
      <c r="F6" s="24" t="s">
        <v>243</v>
      </c>
      <c r="G6" s="24"/>
      <c r="H6" s="25"/>
      <c r="I6" s="60" t="s">
        <v>244</v>
      </c>
      <c r="J6" s="60"/>
      <c r="K6" s="61"/>
      <c r="L6" s="35" t="s">
        <v>245</v>
      </c>
      <c r="M6" s="127"/>
      <c r="N6" s="36"/>
      <c r="O6" s="56" t="s">
        <v>246</v>
      </c>
      <c r="P6" s="213" t="s">
        <v>285</v>
      </c>
      <c r="Q6" s="24" t="s">
        <v>419</v>
      </c>
    </row>
    <row r="7" s="13" customFormat="1" ht="15" customHeight="1" spans="1:17">
      <c r="A7" s="24"/>
      <c r="B7" s="24"/>
      <c r="C7" s="24"/>
      <c r="D7" s="24"/>
      <c r="E7" s="106"/>
      <c r="F7" s="24" t="s">
        <v>557</v>
      </c>
      <c r="G7" s="213" t="s">
        <v>558</v>
      </c>
      <c r="H7" s="240" t="s">
        <v>559</v>
      </c>
      <c r="I7" s="36" t="s">
        <v>557</v>
      </c>
      <c r="J7" s="24" t="s">
        <v>558</v>
      </c>
      <c r="K7" s="24" t="s">
        <v>559</v>
      </c>
      <c r="L7" s="24" t="s">
        <v>560</v>
      </c>
      <c r="M7" s="24" t="s">
        <v>561</v>
      </c>
      <c r="N7" s="24" t="s">
        <v>559</v>
      </c>
      <c r="O7" s="57"/>
      <c r="P7" s="213"/>
      <c r="Q7" s="24"/>
    </row>
    <row r="8" ht="15" customHeight="1" spans="1:17">
      <c r="A8" s="27"/>
      <c r="B8" s="101"/>
      <c r="C8" s="101"/>
      <c r="D8" s="27"/>
      <c r="E8" s="241"/>
      <c r="F8" s="238"/>
      <c r="G8" s="31" t="str">
        <f>IF(F8=0,"",H8/F8)</f>
        <v/>
      </c>
      <c r="H8" s="30"/>
      <c r="I8" s="242"/>
      <c r="J8" s="31"/>
      <c r="K8" s="198"/>
      <c r="L8" s="238"/>
      <c r="M8" s="31"/>
      <c r="N8" s="31"/>
      <c r="O8" s="68" t="str">
        <f>IF(OR(AND(K8=0,N8=0),N8=0),"",N8-K8)</f>
        <v/>
      </c>
      <c r="P8" s="68" t="str">
        <f>IF(ISERROR(O8/K8),"",O8/ABS(K8)*100)</f>
        <v/>
      </c>
      <c r="Q8" s="33"/>
    </row>
    <row r="9" ht="15" customHeight="1" spans="1:17">
      <c r="A9" s="27"/>
      <c r="B9" s="28"/>
      <c r="C9" s="28"/>
      <c r="D9" s="27"/>
      <c r="E9" s="33"/>
      <c r="F9" s="238"/>
      <c r="G9" s="31" t="str">
        <f t="shared" ref="G9:G25" si="0">IF(F9=0,"",H9/F9)</f>
        <v/>
      </c>
      <c r="H9" s="30"/>
      <c r="I9" s="242"/>
      <c r="J9" s="31" t="str">
        <f t="shared" ref="J9:J29" si="1">IF(I9=0,"",K9/I9)</f>
        <v/>
      </c>
      <c r="K9" s="243"/>
      <c r="L9" s="238"/>
      <c r="M9" s="31"/>
      <c r="N9" s="31"/>
      <c r="O9" s="31" t="str">
        <f t="shared" ref="O9:O31" si="2">IF(OR(AND(K9=0,N9=0),N9=0),"",N9-K9)</f>
        <v/>
      </c>
      <c r="P9" s="31" t="str">
        <f t="shared" ref="P9:P31" si="3">IF(ISERROR(O9/K9),"",O9/ABS(K9)*100)</f>
        <v/>
      </c>
      <c r="Q9" s="33"/>
    </row>
    <row r="10" ht="15" customHeight="1" spans="1:17">
      <c r="A10" s="27"/>
      <c r="B10" s="28"/>
      <c r="C10" s="28"/>
      <c r="D10" s="27"/>
      <c r="E10" s="33"/>
      <c r="F10" s="238"/>
      <c r="G10" s="31" t="str">
        <f t="shared" si="0"/>
        <v/>
      </c>
      <c r="H10" s="30"/>
      <c r="I10" s="242"/>
      <c r="J10" s="31" t="str">
        <f t="shared" si="1"/>
        <v/>
      </c>
      <c r="K10" s="243"/>
      <c r="L10" s="238"/>
      <c r="M10" s="31"/>
      <c r="N10" s="31"/>
      <c r="O10" s="31" t="str">
        <f t="shared" si="2"/>
        <v/>
      </c>
      <c r="P10" s="31" t="str">
        <f t="shared" si="3"/>
        <v/>
      </c>
      <c r="Q10" s="33"/>
    </row>
    <row r="11" ht="15" customHeight="1" spans="1:17">
      <c r="A11" s="27"/>
      <c r="B11" s="28"/>
      <c r="C11" s="28"/>
      <c r="D11" s="27"/>
      <c r="E11" s="33"/>
      <c r="F11" s="238"/>
      <c r="G11" s="31" t="str">
        <f t="shared" si="0"/>
        <v/>
      </c>
      <c r="H11" s="30"/>
      <c r="I11" s="242"/>
      <c r="J11" s="31" t="str">
        <f t="shared" si="1"/>
        <v/>
      </c>
      <c r="K11" s="243"/>
      <c r="L11" s="238"/>
      <c r="M11" s="31"/>
      <c r="N11" s="31"/>
      <c r="O11" s="31" t="str">
        <f t="shared" si="2"/>
        <v/>
      </c>
      <c r="P11" s="31" t="str">
        <f t="shared" si="3"/>
        <v/>
      </c>
      <c r="Q11" s="33"/>
    </row>
    <row r="12" ht="15" customHeight="1" spans="1:17">
      <c r="A12" s="27"/>
      <c r="B12" s="28"/>
      <c r="C12" s="28"/>
      <c r="D12" s="27"/>
      <c r="E12" s="33"/>
      <c r="F12" s="238"/>
      <c r="G12" s="31" t="str">
        <f t="shared" si="0"/>
        <v/>
      </c>
      <c r="H12" s="30"/>
      <c r="I12" s="242"/>
      <c r="J12" s="31" t="str">
        <f t="shared" si="1"/>
        <v/>
      </c>
      <c r="K12" s="243"/>
      <c r="L12" s="238"/>
      <c r="M12" s="31"/>
      <c r="N12" s="31"/>
      <c r="O12" s="31" t="str">
        <f t="shared" si="2"/>
        <v/>
      </c>
      <c r="P12" s="31" t="str">
        <f t="shared" si="3"/>
        <v/>
      </c>
      <c r="Q12" s="33"/>
    </row>
    <row r="13" ht="15" customHeight="1" spans="1:17">
      <c r="A13" s="27"/>
      <c r="B13" s="28"/>
      <c r="C13" s="28"/>
      <c r="D13" s="27"/>
      <c r="E13" s="33"/>
      <c r="F13" s="238"/>
      <c r="G13" s="31" t="str">
        <f t="shared" si="0"/>
        <v/>
      </c>
      <c r="H13" s="30"/>
      <c r="I13" s="242"/>
      <c r="J13" s="31" t="str">
        <f t="shared" si="1"/>
        <v/>
      </c>
      <c r="K13" s="243"/>
      <c r="L13" s="238"/>
      <c r="M13" s="31"/>
      <c r="N13" s="31"/>
      <c r="O13" s="31" t="str">
        <f t="shared" si="2"/>
        <v/>
      </c>
      <c r="P13" s="31" t="str">
        <f t="shared" si="3"/>
        <v/>
      </c>
      <c r="Q13" s="33"/>
    </row>
    <row r="14" ht="15" customHeight="1" spans="1:17">
      <c r="A14" s="27"/>
      <c r="B14" s="28"/>
      <c r="C14" s="28"/>
      <c r="D14" s="27"/>
      <c r="E14" s="33"/>
      <c r="F14" s="238"/>
      <c r="G14" s="31" t="str">
        <f t="shared" si="0"/>
        <v/>
      </c>
      <c r="H14" s="30"/>
      <c r="I14" s="242"/>
      <c r="J14" s="31" t="str">
        <f t="shared" si="1"/>
        <v/>
      </c>
      <c r="K14" s="243"/>
      <c r="L14" s="238"/>
      <c r="M14" s="31"/>
      <c r="N14" s="31"/>
      <c r="O14" s="31" t="str">
        <f t="shared" si="2"/>
        <v/>
      </c>
      <c r="P14" s="31" t="str">
        <f t="shared" si="3"/>
        <v/>
      </c>
      <c r="Q14" s="33"/>
    </row>
    <row r="15" ht="15" customHeight="1" spans="1:17">
      <c r="A15" s="27"/>
      <c r="B15" s="28"/>
      <c r="C15" s="28"/>
      <c r="D15" s="27"/>
      <c r="E15" s="33"/>
      <c r="F15" s="238"/>
      <c r="G15" s="31" t="str">
        <f t="shared" si="0"/>
        <v/>
      </c>
      <c r="H15" s="30"/>
      <c r="I15" s="242"/>
      <c r="J15" s="31" t="str">
        <f t="shared" si="1"/>
        <v/>
      </c>
      <c r="K15" s="243"/>
      <c r="L15" s="238"/>
      <c r="M15" s="31"/>
      <c r="N15" s="31"/>
      <c r="O15" s="31" t="str">
        <f t="shared" si="2"/>
        <v/>
      </c>
      <c r="P15" s="31" t="str">
        <f t="shared" si="3"/>
        <v/>
      </c>
      <c r="Q15" s="33"/>
    </row>
    <row r="16" ht="15" customHeight="1" spans="1:17">
      <c r="A16" s="27"/>
      <c r="B16" s="28"/>
      <c r="C16" s="28"/>
      <c r="D16" s="27"/>
      <c r="E16" s="33"/>
      <c r="F16" s="238"/>
      <c r="G16" s="31" t="str">
        <f t="shared" si="0"/>
        <v/>
      </c>
      <c r="H16" s="30"/>
      <c r="I16" s="242"/>
      <c r="J16" s="31" t="str">
        <f t="shared" si="1"/>
        <v/>
      </c>
      <c r="K16" s="243"/>
      <c r="L16" s="238"/>
      <c r="M16" s="31"/>
      <c r="N16" s="31"/>
      <c r="O16" s="31" t="str">
        <f t="shared" si="2"/>
        <v/>
      </c>
      <c r="P16" s="31" t="str">
        <f t="shared" si="3"/>
        <v/>
      </c>
      <c r="Q16" s="33"/>
    </row>
    <row r="17" ht="15" customHeight="1" spans="1:17">
      <c r="A17" s="27"/>
      <c r="B17" s="28"/>
      <c r="C17" s="28"/>
      <c r="D17" s="27"/>
      <c r="E17" s="33"/>
      <c r="F17" s="238"/>
      <c r="G17" s="31" t="str">
        <f t="shared" si="0"/>
        <v/>
      </c>
      <c r="H17" s="30"/>
      <c r="I17" s="242"/>
      <c r="J17" s="31" t="str">
        <f t="shared" si="1"/>
        <v/>
      </c>
      <c r="K17" s="243"/>
      <c r="L17" s="238"/>
      <c r="M17" s="31"/>
      <c r="N17" s="31"/>
      <c r="O17" s="31" t="str">
        <f t="shared" si="2"/>
        <v/>
      </c>
      <c r="P17" s="31" t="str">
        <f t="shared" si="3"/>
        <v/>
      </c>
      <c r="Q17" s="33"/>
    </row>
    <row r="18" ht="15" customHeight="1" spans="1:17">
      <c r="A18" s="27"/>
      <c r="B18" s="28"/>
      <c r="C18" s="28"/>
      <c r="D18" s="27"/>
      <c r="E18" s="33"/>
      <c r="F18" s="238"/>
      <c r="G18" s="31" t="str">
        <f t="shared" si="0"/>
        <v/>
      </c>
      <c r="H18" s="30"/>
      <c r="I18" s="242"/>
      <c r="J18" s="31" t="str">
        <f t="shared" si="1"/>
        <v/>
      </c>
      <c r="K18" s="243"/>
      <c r="L18" s="238"/>
      <c r="M18" s="31"/>
      <c r="N18" s="31"/>
      <c r="O18" s="31" t="str">
        <f t="shared" si="2"/>
        <v/>
      </c>
      <c r="P18" s="31" t="str">
        <f t="shared" si="3"/>
        <v/>
      </c>
      <c r="Q18" s="33"/>
    </row>
    <row r="19" ht="15" customHeight="1" spans="1:17">
      <c r="A19" s="27"/>
      <c r="B19" s="28"/>
      <c r="C19" s="28"/>
      <c r="D19" s="27"/>
      <c r="E19" s="33"/>
      <c r="F19" s="238"/>
      <c r="G19" s="31" t="str">
        <f t="shared" si="0"/>
        <v/>
      </c>
      <c r="H19" s="30"/>
      <c r="I19" s="242"/>
      <c r="J19" s="31" t="str">
        <f t="shared" si="1"/>
        <v/>
      </c>
      <c r="K19" s="243"/>
      <c r="L19" s="238"/>
      <c r="M19" s="31"/>
      <c r="N19" s="31"/>
      <c r="O19" s="31" t="str">
        <f t="shared" si="2"/>
        <v/>
      </c>
      <c r="P19" s="31" t="str">
        <f t="shared" si="3"/>
        <v/>
      </c>
      <c r="Q19" s="33"/>
    </row>
    <row r="20" ht="15" customHeight="1" spans="1:17">
      <c r="A20" s="27"/>
      <c r="B20" s="28"/>
      <c r="C20" s="28"/>
      <c r="D20" s="27"/>
      <c r="E20" s="33"/>
      <c r="F20" s="238"/>
      <c r="G20" s="31" t="str">
        <f t="shared" si="0"/>
        <v/>
      </c>
      <c r="H20" s="30"/>
      <c r="I20" s="242"/>
      <c r="J20" s="31" t="str">
        <f t="shared" si="1"/>
        <v/>
      </c>
      <c r="K20" s="243"/>
      <c r="L20" s="238"/>
      <c r="M20" s="31"/>
      <c r="N20" s="31"/>
      <c r="O20" s="31" t="str">
        <f t="shared" si="2"/>
        <v/>
      </c>
      <c r="P20" s="31" t="str">
        <f t="shared" si="3"/>
        <v/>
      </c>
      <c r="Q20" s="33"/>
    </row>
    <row r="21" ht="15" customHeight="1" spans="1:17">
      <c r="A21" s="27"/>
      <c r="B21" s="28"/>
      <c r="C21" s="28"/>
      <c r="D21" s="27"/>
      <c r="E21" s="33"/>
      <c r="F21" s="238"/>
      <c r="G21" s="31" t="str">
        <f t="shared" si="0"/>
        <v/>
      </c>
      <c r="H21" s="30"/>
      <c r="I21" s="242"/>
      <c r="J21" s="31" t="str">
        <f t="shared" si="1"/>
        <v/>
      </c>
      <c r="K21" s="243"/>
      <c r="L21" s="238"/>
      <c r="M21" s="31"/>
      <c r="N21" s="31"/>
      <c r="O21" s="31" t="str">
        <f t="shared" si="2"/>
        <v/>
      </c>
      <c r="P21" s="31" t="str">
        <f t="shared" si="3"/>
        <v/>
      </c>
      <c r="Q21" s="33"/>
    </row>
    <row r="22" ht="15" customHeight="1" spans="1:17">
      <c r="A22" s="27"/>
      <c r="B22" s="28"/>
      <c r="C22" s="28"/>
      <c r="D22" s="27"/>
      <c r="E22" s="33"/>
      <c r="F22" s="238"/>
      <c r="G22" s="31" t="str">
        <f t="shared" si="0"/>
        <v/>
      </c>
      <c r="H22" s="30"/>
      <c r="I22" s="242"/>
      <c r="J22" s="31" t="str">
        <f t="shared" si="1"/>
        <v/>
      </c>
      <c r="K22" s="243"/>
      <c r="L22" s="238"/>
      <c r="M22" s="31"/>
      <c r="N22" s="31"/>
      <c r="O22" s="31" t="str">
        <f t="shared" si="2"/>
        <v/>
      </c>
      <c r="P22" s="31" t="str">
        <f t="shared" si="3"/>
        <v/>
      </c>
      <c r="Q22" s="33"/>
    </row>
    <row r="23" ht="15" customHeight="1" spans="1:17">
      <c r="A23" s="27"/>
      <c r="B23" s="28"/>
      <c r="C23" s="28"/>
      <c r="D23" s="27"/>
      <c r="E23" s="33"/>
      <c r="F23" s="238"/>
      <c r="G23" s="31" t="str">
        <f t="shared" si="0"/>
        <v/>
      </c>
      <c r="H23" s="30"/>
      <c r="I23" s="242"/>
      <c r="J23" s="31" t="str">
        <f t="shared" si="1"/>
        <v/>
      </c>
      <c r="K23" s="243"/>
      <c r="L23" s="238"/>
      <c r="M23" s="31"/>
      <c r="N23" s="31"/>
      <c r="O23" s="31" t="str">
        <f t="shared" si="2"/>
        <v/>
      </c>
      <c r="P23" s="31" t="str">
        <f t="shared" si="3"/>
        <v/>
      </c>
      <c r="Q23" s="33"/>
    </row>
    <row r="24" ht="15" customHeight="1" spans="1:17">
      <c r="A24" s="27"/>
      <c r="B24" s="28"/>
      <c r="C24" s="28"/>
      <c r="D24" s="27"/>
      <c r="E24" s="33"/>
      <c r="F24" s="238"/>
      <c r="G24" s="31" t="str">
        <f t="shared" si="0"/>
        <v/>
      </c>
      <c r="H24" s="30"/>
      <c r="I24" s="242"/>
      <c r="J24" s="31" t="str">
        <f t="shared" si="1"/>
        <v/>
      </c>
      <c r="K24" s="243"/>
      <c r="L24" s="238"/>
      <c r="M24" s="31"/>
      <c r="N24" s="31"/>
      <c r="O24" s="31" t="str">
        <f t="shared" si="2"/>
        <v/>
      </c>
      <c r="P24" s="31" t="str">
        <f t="shared" si="3"/>
        <v/>
      </c>
      <c r="Q24" s="33"/>
    </row>
    <row r="25" ht="15" customHeight="1" spans="1:17">
      <c r="A25" s="27"/>
      <c r="B25" s="28"/>
      <c r="C25" s="28"/>
      <c r="D25" s="27"/>
      <c r="E25" s="33"/>
      <c r="F25" s="238"/>
      <c r="G25" s="31" t="str">
        <f t="shared" si="0"/>
        <v/>
      </c>
      <c r="H25" s="30"/>
      <c r="I25" s="242"/>
      <c r="J25" s="31" t="str">
        <f t="shared" si="1"/>
        <v/>
      </c>
      <c r="K25" s="243"/>
      <c r="L25" s="238"/>
      <c r="M25" s="31"/>
      <c r="N25" s="31"/>
      <c r="O25" s="31" t="str">
        <f t="shared" si="2"/>
        <v/>
      </c>
      <c r="P25" s="31" t="str">
        <f t="shared" si="3"/>
        <v/>
      </c>
      <c r="Q25" s="33"/>
    </row>
    <row r="26" ht="15" customHeight="1" spans="1:17">
      <c r="A26" s="27"/>
      <c r="B26" s="28"/>
      <c r="C26" s="28"/>
      <c r="D26" s="27"/>
      <c r="E26" s="33"/>
      <c r="F26" s="238"/>
      <c r="G26" s="31" t="str">
        <f t="shared" ref="G26:G29" si="4">IF(F26=0,"",H26/F26)</f>
        <v/>
      </c>
      <c r="H26" s="30"/>
      <c r="I26" s="242"/>
      <c r="J26" s="31" t="str">
        <f t="shared" si="1"/>
        <v/>
      </c>
      <c r="K26" s="243"/>
      <c r="L26" s="238"/>
      <c r="M26" s="31"/>
      <c r="N26" s="31"/>
      <c r="O26" s="31" t="str">
        <f t="shared" si="2"/>
        <v/>
      </c>
      <c r="P26" s="31" t="str">
        <f t="shared" si="3"/>
        <v/>
      </c>
      <c r="Q26" s="33"/>
    </row>
    <row r="27" ht="15" customHeight="1" spans="1:17">
      <c r="A27" s="27"/>
      <c r="B27" s="28"/>
      <c r="C27" s="28"/>
      <c r="D27" s="27"/>
      <c r="E27" s="33"/>
      <c r="F27" s="238"/>
      <c r="G27" s="31" t="str">
        <f t="shared" si="4"/>
        <v/>
      </c>
      <c r="H27" s="30"/>
      <c r="I27" s="242"/>
      <c r="J27" s="31" t="str">
        <f t="shared" si="1"/>
        <v/>
      </c>
      <c r="K27" s="243"/>
      <c r="L27" s="238"/>
      <c r="M27" s="31"/>
      <c r="N27" s="31"/>
      <c r="O27" s="31" t="str">
        <f t="shared" si="2"/>
        <v/>
      </c>
      <c r="P27" s="31" t="str">
        <f t="shared" si="3"/>
        <v/>
      </c>
      <c r="Q27" s="33"/>
    </row>
    <row r="28" ht="15" customHeight="1" spans="1:17">
      <c r="A28" s="27"/>
      <c r="B28" s="28"/>
      <c r="C28" s="28"/>
      <c r="D28" s="27"/>
      <c r="E28" s="33"/>
      <c r="F28" s="238"/>
      <c r="G28" s="31" t="str">
        <f t="shared" si="4"/>
        <v/>
      </c>
      <c r="H28" s="30"/>
      <c r="I28" s="242"/>
      <c r="J28" s="31" t="str">
        <f t="shared" si="1"/>
        <v/>
      </c>
      <c r="K28" s="243"/>
      <c r="L28" s="238"/>
      <c r="M28" s="31"/>
      <c r="N28" s="31"/>
      <c r="O28" s="31" t="str">
        <f t="shared" si="2"/>
        <v/>
      </c>
      <c r="P28" s="31" t="str">
        <f t="shared" si="3"/>
        <v/>
      </c>
      <c r="Q28" s="33"/>
    </row>
    <row r="29" ht="15" customHeight="1" spans="1:17">
      <c r="A29" s="93" t="s">
        <v>475</v>
      </c>
      <c r="B29" s="94"/>
      <c r="C29" s="28"/>
      <c r="D29" s="27"/>
      <c r="E29" s="33"/>
      <c r="F29" s="238"/>
      <c r="G29" s="31" t="str">
        <f t="shared" si="4"/>
        <v/>
      </c>
      <c r="H29" s="38">
        <f>SUM(H8:H28)</f>
        <v>0</v>
      </c>
      <c r="I29" s="255"/>
      <c r="J29" s="31" t="str">
        <f t="shared" si="1"/>
        <v/>
      </c>
      <c r="K29" s="40">
        <f>SUM(K8:K28)</f>
        <v>0</v>
      </c>
      <c r="L29" s="238"/>
      <c r="M29" s="31"/>
      <c r="N29" s="40">
        <f>SUM(N8:N28)</f>
        <v>0</v>
      </c>
      <c r="O29" s="40" t="str">
        <f t="shared" si="2"/>
        <v/>
      </c>
      <c r="P29" s="40" t="str">
        <f t="shared" si="3"/>
        <v/>
      </c>
      <c r="Q29" s="33"/>
    </row>
    <row r="30" ht="15" customHeight="1" spans="1:17">
      <c r="A30" s="101" t="s">
        <v>533</v>
      </c>
      <c r="B30" s="101"/>
      <c r="C30" s="28"/>
      <c r="D30" s="27"/>
      <c r="E30" s="33"/>
      <c r="F30" s="75"/>
      <c r="G30" s="243"/>
      <c r="H30" s="30"/>
      <c r="I30" s="251"/>
      <c r="J30" s="243"/>
      <c r="K30" s="243"/>
      <c r="L30" s="75"/>
      <c r="M30" s="31"/>
      <c r="N30" s="31"/>
      <c r="O30" s="31" t="str">
        <f t="shared" si="2"/>
        <v/>
      </c>
      <c r="P30" s="31" t="str">
        <f t="shared" si="3"/>
        <v/>
      </c>
      <c r="Q30" s="33"/>
    </row>
    <row r="31" s="14" customFormat="1" ht="15" customHeight="1" spans="1:17">
      <c r="A31" s="93" t="s">
        <v>478</v>
      </c>
      <c r="B31" s="94"/>
      <c r="C31" s="36"/>
      <c r="D31" s="24"/>
      <c r="E31" s="41"/>
      <c r="F31" s="59"/>
      <c r="G31" s="40"/>
      <c r="H31" s="38">
        <f>H29-H30</f>
        <v>0</v>
      </c>
      <c r="I31" s="62"/>
      <c r="J31" s="40"/>
      <c r="K31" s="40">
        <f>K29-K30</f>
        <v>0</v>
      </c>
      <c r="L31" s="59"/>
      <c r="M31" s="40"/>
      <c r="N31" s="40">
        <f>N29-N30</f>
        <v>0</v>
      </c>
      <c r="O31" s="40" t="str">
        <f t="shared" si="2"/>
        <v/>
      </c>
      <c r="P31" s="40" t="str">
        <f t="shared" si="3"/>
        <v/>
      </c>
      <c r="Q31" s="41"/>
    </row>
  </sheetData>
  <mergeCells count="16">
    <mergeCell ref="A2:Q2"/>
    <mergeCell ref="A3:Q3"/>
    <mergeCell ref="F6:H6"/>
    <mergeCell ref="I6:K6"/>
    <mergeCell ref="L6:N6"/>
    <mergeCell ref="A29:B29"/>
    <mergeCell ref="A30:B30"/>
    <mergeCell ref="A31:B31"/>
    <mergeCell ref="A6:A7"/>
    <mergeCell ref="B6:B7"/>
    <mergeCell ref="C6:C7"/>
    <mergeCell ref="D6:D7"/>
    <mergeCell ref="E6:E7"/>
    <mergeCell ref="O6:O7"/>
    <mergeCell ref="P6:P7"/>
    <mergeCell ref="Q6:Q7"/>
  </mergeCells>
  <hyperlinks>
    <hyperlink ref="A1" location="索引目录!E21" display="返回索引页"/>
    <hyperlink ref="B1" location="存货汇总!B18"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R33"/>
  <sheetViews>
    <sheetView zoomScale="90" zoomScaleNormal="90" workbookViewId="0">
      <pane ySplit="7" topLeftCell="A20" activePane="bottomLeft" state="frozen"/>
      <selection/>
      <selection pane="bottomLeft" activeCell="F28" sqref="F28"/>
    </sheetView>
  </sheetViews>
  <sheetFormatPr defaultColWidth="9" defaultRowHeight="15.75" customHeight="1"/>
  <cols>
    <col min="1" max="1" width="7.58333333333333" style="15" customWidth="1"/>
    <col min="2" max="2" width="13.5833333333333" style="15" customWidth="1"/>
    <col min="3" max="3" width="10.25" style="15" customWidth="1"/>
    <col min="4" max="4" width="4.58333333333333" style="15" customWidth="1"/>
    <col min="5" max="5" width="6.25" style="15" customWidth="1"/>
    <col min="6" max="6" width="8.75" style="15" hidden="1" customWidth="1" outlineLevel="1"/>
    <col min="7" max="7" width="7.25" style="15" hidden="1" customWidth="1" outlineLevel="1"/>
    <col min="8" max="8" width="11.25" style="15" hidden="1" customWidth="1" outlineLevel="1"/>
    <col min="9" max="9" width="8.25" style="15" customWidth="1" collapsed="1"/>
    <col min="10" max="10" width="10.0833333333333" style="15" customWidth="1"/>
    <col min="11" max="11" width="11.25" style="252" customWidth="1"/>
    <col min="12" max="12" width="8.25" style="15" customWidth="1"/>
    <col min="13" max="13" width="9.33333333333333" style="15" customWidth="1"/>
    <col min="14" max="14" width="11" style="15" customWidth="1"/>
    <col min="15" max="15" width="8.5" style="15" customWidth="1"/>
    <col min="16" max="16" width="7.75" style="15" customWidth="1"/>
    <col min="17" max="17" width="8.58333333333333" style="15" customWidth="1"/>
    <col min="18" max="18" width="8.25" style="15" customWidth="1"/>
    <col min="19" max="16384" width="9" style="15"/>
  </cols>
  <sheetData>
    <row r="1" s="85" customFormat="1" ht="10.5" spans="1:18">
      <c r="A1" s="90" t="s">
        <v>412</v>
      </c>
      <c r="B1" s="90" t="s">
        <v>402</v>
      </c>
      <c r="C1" s="90"/>
      <c r="D1" s="87"/>
      <c r="E1" s="87"/>
      <c r="F1" s="87"/>
      <c r="G1" s="87"/>
      <c r="H1" s="87"/>
      <c r="I1" s="87"/>
      <c r="J1" s="87"/>
      <c r="K1" s="87"/>
      <c r="L1" s="87"/>
      <c r="M1" s="87"/>
      <c r="N1" s="87"/>
      <c r="O1" s="87"/>
      <c r="P1" s="87"/>
      <c r="Q1" s="87"/>
    </row>
    <row r="2" s="12" customFormat="1" ht="30" customHeight="1" spans="1:18">
      <c r="A2" s="19" t="s">
        <v>572</v>
      </c>
      <c r="B2" s="19"/>
      <c r="C2" s="19"/>
      <c r="D2" s="19"/>
      <c r="E2" s="19"/>
      <c r="F2" s="19"/>
      <c r="G2" s="19"/>
      <c r="H2" s="19"/>
      <c r="I2" s="19"/>
      <c r="J2" s="19"/>
      <c r="K2" s="19"/>
      <c r="L2" s="19"/>
      <c r="M2" s="19"/>
      <c r="N2" s="19"/>
      <c r="O2" s="19"/>
      <c r="P2" s="19"/>
      <c r="Q2" s="19"/>
    </row>
    <row r="3" ht="15" customHeight="1" spans="1:18">
      <c r="A3" s="20" t="e">
        <f>CONCATENATE(#REF!,#REF!,#REF!,#REF!,#REF!,#REF!,#REF!)</f>
        <v>#REF!</v>
      </c>
      <c r="B3" s="20"/>
      <c r="C3" s="20"/>
      <c r="D3" s="20"/>
      <c r="E3" s="20"/>
      <c r="F3" s="20"/>
      <c r="G3" s="20"/>
      <c r="H3" s="20"/>
      <c r="I3" s="20"/>
      <c r="J3" s="20"/>
      <c r="K3" s="21"/>
      <c r="L3" s="21"/>
      <c r="M3" s="21"/>
      <c r="N3" s="21"/>
      <c r="O3" s="21"/>
      <c r="P3" s="21"/>
      <c r="Q3" s="21"/>
    </row>
    <row r="4" ht="15" customHeight="1" spans="1:18">
      <c r="A4" s="20"/>
      <c r="B4" s="20"/>
      <c r="C4" s="20"/>
      <c r="D4" s="20"/>
      <c r="E4" s="20"/>
      <c r="F4" s="20"/>
      <c r="G4" s="20"/>
      <c r="H4" s="20"/>
      <c r="I4" s="20"/>
      <c r="J4" s="20"/>
      <c r="K4" s="22"/>
      <c r="L4" s="21"/>
      <c r="M4" s="21"/>
      <c r="N4" s="21"/>
      <c r="O4" s="21"/>
      <c r="P4" s="21"/>
      <c r="Q4" s="22" t="s">
        <v>573</v>
      </c>
      <c r="R4" s="22"/>
    </row>
    <row r="5" ht="15" customHeight="1" spans="1:18">
      <c r="A5" s="23" t="e">
        <f>#REF!&amp;#REF!</f>
        <v>#REF!</v>
      </c>
      <c r="Q5" s="22" t="s">
        <v>282</v>
      </c>
    </row>
    <row r="6" s="13" customFormat="1" ht="15" customHeight="1" spans="1:18">
      <c r="A6" s="24" t="s">
        <v>283</v>
      </c>
      <c r="B6" s="24" t="s">
        <v>574</v>
      </c>
      <c r="C6" s="24" t="s">
        <v>555</v>
      </c>
      <c r="D6" s="104" t="s">
        <v>556</v>
      </c>
      <c r="E6" s="104" t="s">
        <v>564</v>
      </c>
      <c r="F6" s="24" t="s">
        <v>243</v>
      </c>
      <c r="G6" s="24"/>
      <c r="H6" s="25"/>
      <c r="I6" s="60" t="s">
        <v>244</v>
      </c>
      <c r="J6" s="60"/>
      <c r="K6" s="61"/>
      <c r="L6" s="24" t="s">
        <v>245</v>
      </c>
      <c r="M6" s="24"/>
      <c r="N6" s="24"/>
      <c r="O6" s="56" t="s">
        <v>246</v>
      </c>
      <c r="P6" s="104" t="s">
        <v>285</v>
      </c>
      <c r="Q6" s="24" t="s">
        <v>419</v>
      </c>
      <c r="R6" s="24" t="s">
        <v>565</v>
      </c>
    </row>
    <row r="7" s="13" customFormat="1" ht="15" customHeight="1" spans="1:18">
      <c r="A7" s="24"/>
      <c r="B7" s="24"/>
      <c r="C7" s="24"/>
      <c r="D7" s="106"/>
      <c r="E7" s="106" t="s">
        <v>566</v>
      </c>
      <c r="F7" s="24" t="s">
        <v>557</v>
      </c>
      <c r="G7" s="24" t="s">
        <v>558</v>
      </c>
      <c r="H7" s="25" t="s">
        <v>559</v>
      </c>
      <c r="I7" s="36" t="s">
        <v>557</v>
      </c>
      <c r="J7" s="52" t="s">
        <v>558</v>
      </c>
      <c r="K7" s="24" t="s">
        <v>559</v>
      </c>
      <c r="L7" s="253" t="s">
        <v>575</v>
      </c>
      <c r="M7" s="52" t="s">
        <v>561</v>
      </c>
      <c r="N7" s="24" t="s">
        <v>559</v>
      </c>
      <c r="O7" s="57"/>
      <c r="P7" s="106"/>
      <c r="Q7" s="24"/>
      <c r="R7" s="24"/>
    </row>
    <row r="8" s="245" customFormat="1" ht="15" customHeight="1" spans="1:18">
      <c r="A8" s="27"/>
      <c r="B8" s="101"/>
      <c r="C8" s="246"/>
      <c r="D8" s="241"/>
      <c r="E8" s="241"/>
      <c r="F8" s="238"/>
      <c r="G8" s="31" t="str">
        <f>IF(F8=0,"",H8/F8)</f>
        <v/>
      </c>
      <c r="H8" s="30"/>
      <c r="I8" s="242"/>
      <c r="J8" s="31"/>
      <c r="K8" s="198"/>
      <c r="L8" s="238"/>
      <c r="M8" s="75"/>
      <c r="N8" s="31"/>
      <c r="O8" s="68" t="str">
        <f>IF(OR(AND(K8=0,N8=0),N8=0),"",N8-K8)</f>
        <v/>
      </c>
      <c r="P8" s="68" t="str">
        <f>IF(ISERROR(O8/K8),"",O8/ABS(K8)*100)</f>
        <v/>
      </c>
      <c r="Q8" s="33"/>
      <c r="R8" s="67"/>
    </row>
    <row r="9" ht="15" customHeight="1" spans="1:18">
      <c r="A9" s="27"/>
      <c r="B9" s="28"/>
      <c r="C9" s="28"/>
      <c r="D9" s="33"/>
      <c r="E9" s="33"/>
      <c r="F9" s="238"/>
      <c r="G9" s="31" t="str">
        <f t="shared" ref="G9:G28" si="0">IF(F9=0,"",H9/F9)</f>
        <v/>
      </c>
      <c r="H9" s="30"/>
      <c r="I9" s="242"/>
      <c r="J9" s="31" t="str">
        <f t="shared" ref="J9:J29" si="1">IF(I9=0,"",K9/I9)</f>
        <v/>
      </c>
      <c r="K9" s="243"/>
      <c r="L9" s="238"/>
      <c r="M9" s="75"/>
      <c r="N9" s="31"/>
      <c r="O9" s="31" t="str">
        <f t="shared" ref="O9:O31" si="2">IF(OR(AND(K9=0,N9=0),N9=0),"",N9-K9)</f>
        <v/>
      </c>
      <c r="P9" s="31" t="str">
        <f t="shared" ref="P9:P31" si="3">IF(ISERROR(O9/K9),"",O9/ABS(K9)*100)</f>
        <v/>
      </c>
      <c r="Q9" s="33"/>
      <c r="R9" s="33"/>
    </row>
    <row r="10" ht="15" customHeight="1" spans="1:18">
      <c r="A10" s="27"/>
      <c r="B10" s="28"/>
      <c r="C10" s="28"/>
      <c r="D10" s="33"/>
      <c r="E10" s="33"/>
      <c r="F10" s="238"/>
      <c r="G10" s="31" t="str">
        <f t="shared" si="0"/>
        <v/>
      </c>
      <c r="H10" s="30"/>
      <c r="I10" s="242"/>
      <c r="J10" s="31" t="str">
        <f t="shared" si="1"/>
        <v/>
      </c>
      <c r="K10" s="243"/>
      <c r="L10" s="238"/>
      <c r="M10" s="75"/>
      <c r="N10" s="31"/>
      <c r="O10" s="31" t="str">
        <f t="shared" si="2"/>
        <v/>
      </c>
      <c r="P10" s="31" t="str">
        <f t="shared" si="3"/>
        <v/>
      </c>
      <c r="Q10" s="33"/>
      <c r="R10" s="33"/>
    </row>
    <row r="11" ht="15" customHeight="1" spans="1:18">
      <c r="A11" s="27"/>
      <c r="B11" s="28"/>
      <c r="C11" s="28"/>
      <c r="D11" s="33"/>
      <c r="E11" s="33"/>
      <c r="F11" s="238"/>
      <c r="G11" s="31" t="str">
        <f t="shared" si="0"/>
        <v/>
      </c>
      <c r="H11" s="30"/>
      <c r="I11" s="242"/>
      <c r="J11" s="31" t="str">
        <f t="shared" si="1"/>
        <v/>
      </c>
      <c r="K11" s="243"/>
      <c r="L11" s="238"/>
      <c r="M11" s="75"/>
      <c r="N11" s="31"/>
      <c r="O11" s="31" t="str">
        <f t="shared" si="2"/>
        <v/>
      </c>
      <c r="P11" s="31" t="str">
        <f t="shared" si="3"/>
        <v/>
      </c>
      <c r="Q11" s="33"/>
      <c r="R11" s="33"/>
    </row>
    <row r="12" ht="15" customHeight="1" spans="1:18">
      <c r="A12" s="27"/>
      <c r="B12" s="28"/>
      <c r="C12" s="28"/>
      <c r="D12" s="33"/>
      <c r="E12" s="33"/>
      <c r="F12" s="238"/>
      <c r="G12" s="31" t="str">
        <f t="shared" si="0"/>
        <v/>
      </c>
      <c r="H12" s="30"/>
      <c r="I12" s="242"/>
      <c r="J12" s="31" t="str">
        <f t="shared" si="1"/>
        <v/>
      </c>
      <c r="K12" s="243"/>
      <c r="L12" s="238"/>
      <c r="M12" s="75"/>
      <c r="N12" s="31"/>
      <c r="O12" s="31" t="str">
        <f t="shared" si="2"/>
        <v/>
      </c>
      <c r="P12" s="31" t="str">
        <f t="shared" si="3"/>
        <v/>
      </c>
      <c r="Q12" s="33"/>
      <c r="R12" s="33"/>
    </row>
    <row r="13" ht="15" customHeight="1" spans="1:18">
      <c r="A13" s="27"/>
      <c r="B13" s="28"/>
      <c r="C13" s="28"/>
      <c r="D13" s="33"/>
      <c r="E13" s="33"/>
      <c r="F13" s="238"/>
      <c r="G13" s="31" t="str">
        <f t="shared" si="0"/>
        <v/>
      </c>
      <c r="H13" s="30"/>
      <c r="I13" s="242"/>
      <c r="J13" s="31" t="str">
        <f t="shared" si="1"/>
        <v/>
      </c>
      <c r="K13" s="243"/>
      <c r="L13" s="238"/>
      <c r="M13" s="75"/>
      <c r="N13" s="31"/>
      <c r="O13" s="31" t="str">
        <f t="shared" si="2"/>
        <v/>
      </c>
      <c r="P13" s="31" t="str">
        <f t="shared" si="3"/>
        <v/>
      </c>
      <c r="Q13" s="33"/>
      <c r="R13" s="33"/>
    </row>
    <row r="14" ht="15" customHeight="1" spans="1:18">
      <c r="A14" s="27"/>
      <c r="B14" s="28"/>
      <c r="C14" s="28"/>
      <c r="D14" s="33"/>
      <c r="E14" s="33"/>
      <c r="F14" s="238"/>
      <c r="G14" s="31" t="str">
        <f t="shared" si="0"/>
        <v/>
      </c>
      <c r="H14" s="30"/>
      <c r="I14" s="242"/>
      <c r="J14" s="31" t="str">
        <f t="shared" si="1"/>
        <v/>
      </c>
      <c r="K14" s="243"/>
      <c r="L14" s="238"/>
      <c r="M14" s="75"/>
      <c r="N14" s="31"/>
      <c r="O14" s="31" t="str">
        <f t="shared" si="2"/>
        <v/>
      </c>
      <c r="P14" s="31" t="str">
        <f t="shared" si="3"/>
        <v/>
      </c>
      <c r="Q14" s="33"/>
      <c r="R14" s="33"/>
    </row>
    <row r="15" ht="15" customHeight="1" spans="1:18">
      <c r="A15" s="27"/>
      <c r="B15" s="28"/>
      <c r="C15" s="28"/>
      <c r="D15" s="33"/>
      <c r="E15" s="33"/>
      <c r="F15" s="238"/>
      <c r="G15" s="31" t="str">
        <f t="shared" si="0"/>
        <v/>
      </c>
      <c r="H15" s="30"/>
      <c r="I15" s="242"/>
      <c r="J15" s="31" t="str">
        <f t="shared" si="1"/>
        <v/>
      </c>
      <c r="K15" s="243"/>
      <c r="L15" s="238"/>
      <c r="M15" s="75"/>
      <c r="N15" s="31"/>
      <c r="O15" s="31" t="str">
        <f t="shared" si="2"/>
        <v/>
      </c>
      <c r="P15" s="31" t="str">
        <f t="shared" si="3"/>
        <v/>
      </c>
      <c r="Q15" s="33"/>
      <c r="R15" s="33"/>
    </row>
    <row r="16" ht="15" customHeight="1" spans="1:18">
      <c r="A16" s="27"/>
      <c r="B16" s="28"/>
      <c r="C16" s="28"/>
      <c r="D16" s="33"/>
      <c r="E16" s="33"/>
      <c r="F16" s="238"/>
      <c r="G16" s="31" t="str">
        <f t="shared" si="0"/>
        <v/>
      </c>
      <c r="H16" s="30"/>
      <c r="I16" s="242"/>
      <c r="J16" s="31" t="str">
        <f t="shared" si="1"/>
        <v/>
      </c>
      <c r="K16" s="243"/>
      <c r="L16" s="238"/>
      <c r="M16" s="75"/>
      <c r="N16" s="31"/>
      <c r="O16" s="31" t="str">
        <f t="shared" si="2"/>
        <v/>
      </c>
      <c r="P16" s="31" t="str">
        <f t="shared" si="3"/>
        <v/>
      </c>
      <c r="Q16" s="33"/>
      <c r="R16" s="33"/>
    </row>
    <row r="17" ht="15" customHeight="1" spans="1:18">
      <c r="A17" s="27"/>
      <c r="B17" s="28"/>
      <c r="C17" s="28"/>
      <c r="D17" s="33"/>
      <c r="E17" s="33"/>
      <c r="F17" s="238"/>
      <c r="G17" s="31" t="str">
        <f t="shared" si="0"/>
        <v/>
      </c>
      <c r="H17" s="30"/>
      <c r="I17" s="242"/>
      <c r="J17" s="31" t="str">
        <f t="shared" si="1"/>
        <v/>
      </c>
      <c r="K17" s="243"/>
      <c r="L17" s="238"/>
      <c r="M17" s="75"/>
      <c r="N17" s="31"/>
      <c r="O17" s="31" t="str">
        <f t="shared" si="2"/>
        <v/>
      </c>
      <c r="P17" s="31" t="str">
        <f t="shared" si="3"/>
        <v/>
      </c>
      <c r="Q17" s="33"/>
      <c r="R17" s="33"/>
    </row>
    <row r="18" ht="15" customHeight="1" spans="1:18">
      <c r="A18" s="27"/>
      <c r="B18" s="28"/>
      <c r="C18" s="28"/>
      <c r="D18" s="33"/>
      <c r="E18" s="33"/>
      <c r="F18" s="238"/>
      <c r="G18" s="31" t="str">
        <f t="shared" si="0"/>
        <v/>
      </c>
      <c r="H18" s="30"/>
      <c r="I18" s="242"/>
      <c r="J18" s="31" t="str">
        <f t="shared" si="1"/>
        <v/>
      </c>
      <c r="K18" s="243"/>
      <c r="L18" s="238"/>
      <c r="M18" s="75"/>
      <c r="N18" s="31"/>
      <c r="O18" s="31" t="str">
        <f t="shared" si="2"/>
        <v/>
      </c>
      <c r="P18" s="31" t="str">
        <f t="shared" si="3"/>
        <v/>
      </c>
      <c r="Q18" s="33"/>
      <c r="R18" s="33"/>
    </row>
    <row r="19" ht="15" customHeight="1" spans="1:18">
      <c r="A19" s="27"/>
      <c r="B19" s="28"/>
      <c r="C19" s="28"/>
      <c r="D19" s="33"/>
      <c r="E19" s="33"/>
      <c r="F19" s="238"/>
      <c r="G19" s="31" t="str">
        <f t="shared" si="0"/>
        <v/>
      </c>
      <c r="H19" s="30"/>
      <c r="I19" s="242"/>
      <c r="J19" s="31" t="str">
        <f t="shared" si="1"/>
        <v/>
      </c>
      <c r="K19" s="243"/>
      <c r="L19" s="238"/>
      <c r="M19" s="75"/>
      <c r="N19" s="31"/>
      <c r="O19" s="31" t="str">
        <f t="shared" si="2"/>
        <v/>
      </c>
      <c r="P19" s="31" t="str">
        <f t="shared" si="3"/>
        <v/>
      </c>
      <c r="Q19" s="33"/>
      <c r="R19" s="33"/>
    </row>
    <row r="20" ht="15" customHeight="1" spans="1:18">
      <c r="A20" s="27"/>
      <c r="B20" s="28"/>
      <c r="C20" s="28"/>
      <c r="D20" s="33"/>
      <c r="E20" s="33"/>
      <c r="F20" s="238"/>
      <c r="G20" s="31" t="str">
        <f t="shared" si="0"/>
        <v/>
      </c>
      <c r="H20" s="30"/>
      <c r="I20" s="242"/>
      <c r="J20" s="31" t="str">
        <f t="shared" si="1"/>
        <v/>
      </c>
      <c r="K20" s="243"/>
      <c r="L20" s="238"/>
      <c r="M20" s="75"/>
      <c r="N20" s="31"/>
      <c r="O20" s="31" t="str">
        <f t="shared" si="2"/>
        <v/>
      </c>
      <c r="P20" s="31" t="str">
        <f t="shared" si="3"/>
        <v/>
      </c>
      <c r="Q20" s="33"/>
      <c r="R20" s="33"/>
    </row>
    <row r="21" ht="15" customHeight="1" spans="1:18">
      <c r="A21" s="27"/>
      <c r="B21" s="28"/>
      <c r="C21" s="28"/>
      <c r="D21" s="33"/>
      <c r="E21" s="33"/>
      <c r="F21" s="238"/>
      <c r="G21" s="31" t="str">
        <f t="shared" si="0"/>
        <v/>
      </c>
      <c r="H21" s="30"/>
      <c r="I21" s="242"/>
      <c r="J21" s="31" t="str">
        <f t="shared" si="1"/>
        <v/>
      </c>
      <c r="K21" s="243"/>
      <c r="L21" s="238"/>
      <c r="M21" s="75"/>
      <c r="N21" s="31"/>
      <c r="O21" s="31" t="str">
        <f t="shared" si="2"/>
        <v/>
      </c>
      <c r="P21" s="31" t="str">
        <f t="shared" si="3"/>
        <v/>
      </c>
      <c r="Q21" s="33"/>
      <c r="R21" s="33"/>
    </row>
    <row r="22" ht="15" customHeight="1" spans="1:18">
      <c r="A22" s="27"/>
      <c r="B22" s="28"/>
      <c r="C22" s="28"/>
      <c r="D22" s="33"/>
      <c r="E22" s="33"/>
      <c r="F22" s="238"/>
      <c r="G22" s="31" t="str">
        <f t="shared" si="0"/>
        <v/>
      </c>
      <c r="H22" s="30"/>
      <c r="I22" s="242"/>
      <c r="J22" s="31" t="str">
        <f t="shared" si="1"/>
        <v/>
      </c>
      <c r="K22" s="243"/>
      <c r="L22" s="238"/>
      <c r="M22" s="75"/>
      <c r="N22" s="31"/>
      <c r="O22" s="31" t="str">
        <f t="shared" si="2"/>
        <v/>
      </c>
      <c r="P22" s="31" t="str">
        <f t="shared" si="3"/>
        <v/>
      </c>
      <c r="Q22" s="33"/>
      <c r="R22" s="33"/>
    </row>
    <row r="23" ht="15" customHeight="1" spans="1:18">
      <c r="A23" s="27"/>
      <c r="B23" s="28"/>
      <c r="C23" s="28"/>
      <c r="D23" s="33"/>
      <c r="E23" s="33"/>
      <c r="F23" s="238"/>
      <c r="G23" s="31" t="str">
        <f t="shared" si="0"/>
        <v/>
      </c>
      <c r="H23" s="30"/>
      <c r="I23" s="242"/>
      <c r="J23" s="31" t="str">
        <f t="shared" si="1"/>
        <v/>
      </c>
      <c r="K23" s="243"/>
      <c r="L23" s="238"/>
      <c r="M23" s="75"/>
      <c r="N23" s="31"/>
      <c r="O23" s="31" t="str">
        <f t="shared" si="2"/>
        <v/>
      </c>
      <c r="P23" s="31" t="str">
        <f t="shared" si="3"/>
        <v/>
      </c>
      <c r="Q23" s="33"/>
      <c r="R23" s="33"/>
    </row>
    <row r="24" ht="15" customHeight="1" spans="1:18">
      <c r="A24" s="27"/>
      <c r="B24" s="28"/>
      <c r="C24" s="28"/>
      <c r="D24" s="33"/>
      <c r="E24" s="33"/>
      <c r="F24" s="238"/>
      <c r="G24" s="31" t="str">
        <f t="shared" si="0"/>
        <v/>
      </c>
      <c r="H24" s="30"/>
      <c r="I24" s="242"/>
      <c r="J24" s="31" t="str">
        <f t="shared" si="1"/>
        <v/>
      </c>
      <c r="K24" s="243"/>
      <c r="L24" s="238"/>
      <c r="M24" s="75"/>
      <c r="N24" s="31"/>
      <c r="O24" s="31" t="str">
        <f t="shared" si="2"/>
        <v/>
      </c>
      <c r="P24" s="31" t="str">
        <f t="shared" si="3"/>
        <v/>
      </c>
      <c r="Q24" s="33"/>
      <c r="R24" s="33"/>
    </row>
    <row r="25" ht="15" customHeight="1" spans="1:18">
      <c r="A25" s="27"/>
      <c r="B25" s="28"/>
      <c r="C25" s="28"/>
      <c r="D25" s="33"/>
      <c r="E25" s="33"/>
      <c r="F25" s="238"/>
      <c r="G25" s="31" t="str">
        <f t="shared" si="0"/>
        <v/>
      </c>
      <c r="H25" s="30"/>
      <c r="I25" s="242"/>
      <c r="J25" s="31" t="str">
        <f t="shared" si="1"/>
        <v/>
      </c>
      <c r="K25" s="243"/>
      <c r="L25" s="238"/>
      <c r="M25" s="75"/>
      <c r="N25" s="31"/>
      <c r="O25" s="31" t="str">
        <f t="shared" si="2"/>
        <v/>
      </c>
      <c r="P25" s="31" t="str">
        <f t="shared" si="3"/>
        <v/>
      </c>
      <c r="Q25" s="33"/>
      <c r="R25" s="33"/>
    </row>
    <row r="26" ht="15" customHeight="1" spans="1:18">
      <c r="A26" s="27"/>
      <c r="B26" s="28"/>
      <c r="C26" s="28"/>
      <c r="D26" s="33"/>
      <c r="E26" s="33"/>
      <c r="F26" s="238"/>
      <c r="G26" s="31" t="str">
        <f t="shared" si="0"/>
        <v/>
      </c>
      <c r="H26" s="30"/>
      <c r="I26" s="242"/>
      <c r="J26" s="31" t="str">
        <f t="shared" si="1"/>
        <v/>
      </c>
      <c r="K26" s="243"/>
      <c r="L26" s="238"/>
      <c r="M26" s="75"/>
      <c r="N26" s="31"/>
      <c r="O26" s="31" t="str">
        <f t="shared" si="2"/>
        <v/>
      </c>
      <c r="P26" s="31" t="str">
        <f t="shared" si="3"/>
        <v/>
      </c>
      <c r="Q26" s="33"/>
      <c r="R26" s="33"/>
    </row>
    <row r="27" ht="15" customHeight="1" spans="1:18">
      <c r="A27" s="27"/>
      <c r="B27" s="28"/>
      <c r="C27" s="28"/>
      <c r="D27" s="33"/>
      <c r="E27" s="33"/>
      <c r="F27" s="238"/>
      <c r="G27" s="31" t="str">
        <f t="shared" si="0"/>
        <v/>
      </c>
      <c r="H27" s="30"/>
      <c r="I27" s="242"/>
      <c r="J27" s="31" t="str">
        <f t="shared" si="1"/>
        <v/>
      </c>
      <c r="K27" s="243"/>
      <c r="L27" s="238"/>
      <c r="M27" s="75"/>
      <c r="N27" s="31"/>
      <c r="O27" s="31" t="str">
        <f t="shared" si="2"/>
        <v/>
      </c>
      <c r="P27" s="31" t="str">
        <f t="shared" si="3"/>
        <v/>
      </c>
      <c r="Q27" s="33"/>
      <c r="R27" s="33"/>
    </row>
    <row r="28" ht="15" customHeight="1" spans="1:18">
      <c r="A28" s="27"/>
      <c r="B28" s="28"/>
      <c r="C28" s="28"/>
      <c r="D28" s="33"/>
      <c r="E28" s="33"/>
      <c r="F28" s="238"/>
      <c r="G28" s="31" t="str">
        <f t="shared" si="0"/>
        <v/>
      </c>
      <c r="H28" s="30"/>
      <c r="I28" s="242"/>
      <c r="J28" s="31" t="str">
        <f t="shared" si="1"/>
        <v/>
      </c>
      <c r="K28" s="243"/>
      <c r="L28" s="238"/>
      <c r="M28" s="75"/>
      <c r="N28" s="31"/>
      <c r="O28" s="31" t="str">
        <f t="shared" si="2"/>
        <v/>
      </c>
      <c r="P28" s="31" t="str">
        <f t="shared" si="3"/>
        <v/>
      </c>
      <c r="Q28" s="33"/>
      <c r="R28" s="33"/>
    </row>
    <row r="29" ht="15" customHeight="1" spans="1:18">
      <c r="A29" s="93" t="s">
        <v>475</v>
      </c>
      <c r="B29" s="94"/>
      <c r="C29" s="98"/>
      <c r="D29" s="41"/>
      <c r="E29" s="41"/>
      <c r="F29" s="238"/>
      <c r="G29" s="40"/>
      <c r="H29" s="38">
        <f>SUM(H8:H28)</f>
        <v>0</v>
      </c>
      <c r="I29" s="254"/>
      <c r="J29" s="40" t="str">
        <f t="shared" si="1"/>
        <v/>
      </c>
      <c r="K29" s="40">
        <f>SUM(K8:K28)</f>
        <v>0</v>
      </c>
      <c r="L29" s="59"/>
      <c r="M29" s="59"/>
      <c r="N29" s="40">
        <f>SUM(N8:N28)</f>
        <v>0</v>
      </c>
      <c r="O29" s="40" t="str">
        <f t="shared" si="2"/>
        <v/>
      </c>
      <c r="P29" s="40" t="str">
        <f t="shared" si="3"/>
        <v/>
      </c>
      <c r="Q29" s="33"/>
      <c r="R29" s="33"/>
    </row>
    <row r="30" ht="15" customHeight="1" spans="1:18">
      <c r="A30" s="101" t="s">
        <v>533</v>
      </c>
      <c r="B30" s="101"/>
      <c r="C30" s="28"/>
      <c r="D30" s="33"/>
      <c r="E30" s="33"/>
      <c r="F30" s="75"/>
      <c r="G30" s="243"/>
      <c r="H30" s="30"/>
      <c r="I30" s="251"/>
      <c r="J30" s="243"/>
      <c r="K30" s="243"/>
      <c r="L30" s="75"/>
      <c r="M30" s="75"/>
      <c r="N30" s="31"/>
      <c r="O30" s="31" t="str">
        <f t="shared" si="2"/>
        <v/>
      </c>
      <c r="P30" s="31" t="str">
        <f t="shared" si="3"/>
        <v/>
      </c>
      <c r="Q30" s="33"/>
      <c r="R30" s="33"/>
    </row>
    <row r="31" s="14" customFormat="1" ht="15" customHeight="1" spans="1:18">
      <c r="A31" s="93" t="s">
        <v>478</v>
      </c>
      <c r="B31" s="94"/>
      <c r="C31" s="36"/>
      <c r="D31" s="41"/>
      <c r="E31" s="41"/>
      <c r="F31" s="59"/>
      <c r="G31" s="40"/>
      <c r="H31" s="38">
        <f>H29-H30</f>
        <v>0</v>
      </c>
      <c r="I31" s="62"/>
      <c r="J31" s="40"/>
      <c r="K31" s="40">
        <f>K29-K30</f>
        <v>0</v>
      </c>
      <c r="L31" s="59"/>
      <c r="M31" s="59"/>
      <c r="N31" s="40">
        <f>N29-N30</f>
        <v>0</v>
      </c>
      <c r="O31" s="40" t="str">
        <f t="shared" si="2"/>
        <v/>
      </c>
      <c r="P31" s="40" t="str">
        <f t="shared" si="3"/>
        <v/>
      </c>
      <c r="Q31" s="41"/>
      <c r="R31" s="41"/>
    </row>
    <row r="32" customHeight="1" spans="1:18">
      <c r="A32" s="21"/>
      <c r="B32" s="197" t="s">
        <v>576</v>
      </c>
      <c r="C32" s="15" t="s">
        <v>577</v>
      </c>
      <c r="I32" s="252"/>
      <c r="J32" s="252"/>
    </row>
    <row r="33" customHeight="1" spans="1:10">
      <c r="A33" s="21"/>
      <c r="C33" s="15" t="s">
        <v>578</v>
      </c>
      <c r="I33" s="252"/>
      <c r="J33" s="252"/>
    </row>
  </sheetData>
  <mergeCells count="16">
    <mergeCell ref="A2:Q2"/>
    <mergeCell ref="A3:Q3"/>
    <mergeCell ref="F6:H6"/>
    <mergeCell ref="I6:K6"/>
    <mergeCell ref="L6:N6"/>
    <mergeCell ref="A29:B29"/>
    <mergeCell ref="A30:B30"/>
    <mergeCell ref="A31:B31"/>
    <mergeCell ref="A6:A7"/>
    <mergeCell ref="B6:B7"/>
    <mergeCell ref="C6:C7"/>
    <mergeCell ref="D6:D7"/>
    <mergeCell ref="O6:O7"/>
    <mergeCell ref="P6:P7"/>
    <mergeCell ref="Q6:Q7"/>
    <mergeCell ref="R6:R7"/>
  </mergeCells>
  <hyperlinks>
    <hyperlink ref="A1" location="索引目录!E22" display="返回索引页"/>
    <hyperlink ref="B1" location="存货汇总!B21"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R31"/>
  <sheetViews>
    <sheetView zoomScale="90" zoomScaleNormal="90" workbookViewId="0">
      <pane ySplit="7" topLeftCell="A20" activePane="bottomLeft" state="frozen"/>
      <selection/>
      <selection pane="bottomLeft" activeCell="F28" sqref="F28"/>
    </sheetView>
  </sheetViews>
  <sheetFormatPr defaultColWidth="9" defaultRowHeight="15.75" customHeight="1"/>
  <cols>
    <col min="1" max="1" width="6.25" style="15" customWidth="1"/>
    <col min="2" max="2" width="12.8333333333333" style="15" customWidth="1"/>
    <col min="3" max="3" width="8.25" style="15" customWidth="1"/>
    <col min="4" max="5" width="4.25" style="15" customWidth="1"/>
    <col min="6" max="6" width="6.5" style="15" customWidth="1"/>
    <col min="7" max="7" width="8.08333333333333" style="15" hidden="1" customWidth="1" outlineLevel="1"/>
    <col min="8" max="8" width="8.08333333333333" style="206" hidden="1" customWidth="1" outlineLevel="1"/>
    <col min="9" max="9" width="11.5" style="206" hidden="1" customWidth="1" outlineLevel="1"/>
    <col min="10" max="10" width="10.0833333333333" style="206" customWidth="1" collapsed="1"/>
    <col min="11" max="11" width="9.25" style="206" customWidth="1"/>
    <col min="12" max="12" width="13.0833333333333" style="206" customWidth="1"/>
    <col min="13" max="13" width="10.0833333333333" style="15" customWidth="1"/>
    <col min="14" max="14" width="9.58333333333333" style="206" customWidth="1"/>
    <col min="15" max="15" width="13.5" style="206" customWidth="1"/>
    <col min="16" max="16" width="9.83333333333333" style="206" customWidth="1"/>
    <col min="17" max="17" width="8.25" style="206" customWidth="1"/>
    <col min="18" max="18" width="8.33333333333333" style="15" customWidth="1"/>
    <col min="19" max="16384" width="9" style="15"/>
  </cols>
  <sheetData>
    <row r="1" s="85" customFormat="1" ht="10.5" spans="1:18">
      <c r="A1" s="90" t="s">
        <v>412</v>
      </c>
      <c r="B1" s="90" t="s">
        <v>402</v>
      </c>
      <c r="C1" s="90"/>
      <c r="D1" s="87"/>
      <c r="E1" s="87"/>
      <c r="F1" s="87"/>
      <c r="G1" s="87"/>
      <c r="H1" s="87"/>
      <c r="I1" s="87"/>
      <c r="J1" s="87"/>
      <c r="K1" s="87"/>
      <c r="L1" s="87"/>
      <c r="M1" s="87"/>
      <c r="N1" s="87"/>
      <c r="O1" s="87"/>
      <c r="P1" s="87"/>
      <c r="Q1" s="87"/>
      <c r="R1" s="87"/>
    </row>
    <row r="2" s="12" customFormat="1" ht="30" customHeight="1" spans="1:18">
      <c r="A2" s="19" t="s">
        <v>579</v>
      </c>
      <c r="B2" s="19"/>
      <c r="C2" s="19"/>
      <c r="D2" s="19"/>
      <c r="E2" s="19"/>
      <c r="F2" s="19"/>
      <c r="G2" s="19"/>
      <c r="H2" s="19"/>
      <c r="I2" s="19"/>
      <c r="J2" s="19"/>
      <c r="K2" s="19"/>
      <c r="L2" s="19"/>
      <c r="M2" s="19"/>
      <c r="N2" s="19"/>
      <c r="O2" s="19"/>
      <c r="P2" s="19"/>
      <c r="Q2" s="19"/>
      <c r="R2" s="19"/>
    </row>
    <row r="3" ht="15" customHeight="1" spans="1:18">
      <c r="A3" s="20" t="e">
        <f>CONCATENATE(#REF!,#REF!,#REF!,#REF!,#REF!,#REF!,#REF!)</f>
        <v>#REF!</v>
      </c>
      <c r="B3" s="20"/>
      <c r="C3" s="20"/>
      <c r="D3" s="20"/>
      <c r="E3" s="20"/>
      <c r="F3" s="20"/>
      <c r="G3" s="20"/>
      <c r="H3" s="20"/>
      <c r="I3" s="20"/>
      <c r="J3" s="20"/>
      <c r="K3" s="20"/>
      <c r="L3" s="20"/>
      <c r="M3" s="21"/>
      <c r="N3" s="21"/>
      <c r="O3" s="21"/>
      <c r="P3" s="21"/>
      <c r="Q3" s="21"/>
      <c r="R3" s="21"/>
    </row>
    <row r="4" ht="15" customHeight="1" spans="1:18">
      <c r="A4" s="20"/>
      <c r="B4" s="20"/>
      <c r="C4" s="20"/>
      <c r="D4" s="20"/>
      <c r="E4" s="20"/>
      <c r="F4" s="20"/>
      <c r="G4" s="20"/>
      <c r="H4" s="20"/>
      <c r="I4" s="20"/>
      <c r="J4" s="20"/>
      <c r="K4" s="20"/>
      <c r="L4" s="20"/>
      <c r="M4" s="22"/>
      <c r="N4" s="21"/>
      <c r="O4" s="21"/>
      <c r="P4" s="21"/>
      <c r="Q4" s="21"/>
      <c r="R4" s="22" t="s">
        <v>580</v>
      </c>
    </row>
    <row r="5" ht="15" customHeight="1" spans="1:18">
      <c r="A5" s="23" t="e">
        <f>#REF!&amp;#REF!</f>
        <v>#REF!</v>
      </c>
      <c r="R5" s="22" t="s">
        <v>282</v>
      </c>
    </row>
    <row r="6" s="13" customFormat="1" ht="15" customHeight="1" spans="1:18">
      <c r="A6" s="24" t="s">
        <v>283</v>
      </c>
      <c r="B6" s="24" t="s">
        <v>554</v>
      </c>
      <c r="C6" s="24" t="s">
        <v>555</v>
      </c>
      <c r="D6" s="104" t="s">
        <v>556</v>
      </c>
      <c r="E6" s="211" t="s">
        <v>581</v>
      </c>
      <c r="F6" s="211" t="s">
        <v>582</v>
      </c>
      <c r="G6" s="24" t="s">
        <v>243</v>
      </c>
      <c r="H6" s="24"/>
      <c r="I6" s="25"/>
      <c r="J6" s="60" t="s">
        <v>244</v>
      </c>
      <c r="K6" s="60"/>
      <c r="L6" s="61"/>
      <c r="M6" s="24" t="s">
        <v>245</v>
      </c>
      <c r="N6" s="24"/>
      <c r="O6" s="24"/>
      <c r="P6" s="56" t="s">
        <v>246</v>
      </c>
      <c r="Q6" s="24" t="s">
        <v>285</v>
      </c>
      <c r="R6" s="24" t="s">
        <v>419</v>
      </c>
    </row>
    <row r="7" s="13" customFormat="1" ht="15" customHeight="1" spans="1:18">
      <c r="A7" s="24"/>
      <c r="B7" s="24"/>
      <c r="C7" s="24"/>
      <c r="D7" s="106"/>
      <c r="E7" s="215" t="s">
        <v>583</v>
      </c>
      <c r="F7" s="215" t="s">
        <v>584</v>
      </c>
      <c r="G7" s="24" t="s">
        <v>557</v>
      </c>
      <c r="H7" s="24" t="s">
        <v>558</v>
      </c>
      <c r="I7" s="25" t="s">
        <v>559</v>
      </c>
      <c r="J7" s="36" t="s">
        <v>557</v>
      </c>
      <c r="K7" s="24" t="s">
        <v>558</v>
      </c>
      <c r="L7" s="24" t="s">
        <v>559</v>
      </c>
      <c r="M7" s="24" t="s">
        <v>560</v>
      </c>
      <c r="N7" s="24" t="s">
        <v>561</v>
      </c>
      <c r="O7" s="24" t="s">
        <v>559</v>
      </c>
      <c r="P7" s="57"/>
      <c r="Q7" s="24"/>
      <c r="R7" s="24"/>
    </row>
    <row r="8" s="245" customFormat="1" ht="15" customHeight="1" spans="1:18">
      <c r="A8" s="27"/>
      <c r="B8" s="101"/>
      <c r="C8" s="246"/>
      <c r="D8" s="241"/>
      <c r="E8" s="247"/>
      <c r="F8" s="248"/>
      <c r="G8" s="238"/>
      <c r="H8" s="31" t="str">
        <f>IF(G8=0,"",I8/G8)</f>
        <v/>
      </c>
      <c r="I8" s="30"/>
      <c r="J8" s="238"/>
      <c r="K8" s="31"/>
      <c r="L8" s="198"/>
      <c r="M8" s="238"/>
      <c r="N8" s="31"/>
      <c r="O8" s="31"/>
      <c r="P8" s="68" t="str">
        <f>IF(OR(AND(L8=0,O8=0),O8=0),"",O8-L8)</f>
        <v/>
      </c>
      <c r="Q8" s="68" t="str">
        <f>IF(ISERROR(P8/L8),"",P8/ABS(L8)*100)</f>
        <v/>
      </c>
      <c r="R8" s="33"/>
    </row>
    <row r="9" ht="15" customHeight="1" spans="1:18">
      <c r="A9" s="27"/>
      <c r="B9" s="28"/>
      <c r="C9" s="28"/>
      <c r="D9" s="33"/>
      <c r="E9" s="247"/>
      <c r="F9" s="248"/>
      <c r="G9" s="238"/>
      <c r="H9" s="31" t="str">
        <f t="shared" ref="H9:H28" si="0">IF(G9=0,"",I9/G9)</f>
        <v/>
      </c>
      <c r="I9" s="30"/>
      <c r="J9" s="238"/>
      <c r="K9" s="31" t="str">
        <f t="shared" ref="K9:K28" si="1">IF(J9=0,"",L9/J9)</f>
        <v/>
      </c>
      <c r="L9" s="243"/>
      <c r="M9" s="238"/>
      <c r="N9" s="31"/>
      <c r="O9" s="31"/>
      <c r="P9" s="31" t="str">
        <f t="shared" ref="P9:P31" si="2">IF(OR(AND(L9=0,O9=0),O9=0),"",O9-L9)</f>
        <v/>
      </c>
      <c r="Q9" s="31" t="str">
        <f t="shared" ref="Q9:Q31" si="3">IF(ISERROR(P9/L9),"",P9/ABS(L9)*100)</f>
        <v/>
      </c>
      <c r="R9" s="33"/>
    </row>
    <row r="10" ht="15" customHeight="1" spans="1:18">
      <c r="A10" s="27"/>
      <c r="B10" s="28"/>
      <c r="C10" s="28"/>
      <c r="D10" s="33"/>
      <c r="E10" s="247"/>
      <c r="F10" s="248"/>
      <c r="G10" s="238"/>
      <c r="H10" s="31" t="str">
        <f t="shared" si="0"/>
        <v/>
      </c>
      <c r="I10" s="30"/>
      <c r="J10" s="238"/>
      <c r="K10" s="31" t="str">
        <f t="shared" si="1"/>
        <v/>
      </c>
      <c r="L10" s="243"/>
      <c r="M10" s="238"/>
      <c r="N10" s="31"/>
      <c r="O10" s="31"/>
      <c r="P10" s="31" t="str">
        <f t="shared" si="2"/>
        <v/>
      </c>
      <c r="Q10" s="31" t="str">
        <f t="shared" si="3"/>
        <v/>
      </c>
      <c r="R10" s="33"/>
    </row>
    <row r="11" ht="15" customHeight="1" spans="1:18">
      <c r="A11" s="27"/>
      <c r="B11" s="28"/>
      <c r="C11" s="28"/>
      <c r="D11" s="33"/>
      <c r="E11" s="247"/>
      <c r="F11" s="248"/>
      <c r="G11" s="238"/>
      <c r="H11" s="31" t="str">
        <f t="shared" si="0"/>
        <v/>
      </c>
      <c r="I11" s="30"/>
      <c r="J11" s="238"/>
      <c r="K11" s="31" t="str">
        <f t="shared" si="1"/>
        <v/>
      </c>
      <c r="L11" s="243"/>
      <c r="M11" s="238"/>
      <c r="N11" s="31"/>
      <c r="O11" s="31"/>
      <c r="P11" s="31" t="str">
        <f t="shared" si="2"/>
        <v/>
      </c>
      <c r="Q11" s="31" t="str">
        <f t="shared" si="3"/>
        <v/>
      </c>
      <c r="R11" s="33"/>
    </row>
    <row r="12" ht="15" customHeight="1" spans="1:18">
      <c r="A12" s="27"/>
      <c r="B12" s="28"/>
      <c r="C12" s="28"/>
      <c r="D12" s="33"/>
      <c r="E12" s="247"/>
      <c r="F12" s="248"/>
      <c r="G12" s="238"/>
      <c r="H12" s="31" t="str">
        <f t="shared" si="0"/>
        <v/>
      </c>
      <c r="I12" s="30"/>
      <c r="J12" s="238"/>
      <c r="K12" s="31" t="str">
        <f t="shared" si="1"/>
        <v/>
      </c>
      <c r="L12" s="243"/>
      <c r="M12" s="238"/>
      <c r="N12" s="31"/>
      <c r="O12" s="31"/>
      <c r="P12" s="31" t="str">
        <f t="shared" si="2"/>
        <v/>
      </c>
      <c r="Q12" s="31" t="str">
        <f t="shared" si="3"/>
        <v/>
      </c>
      <c r="R12" s="33"/>
    </row>
    <row r="13" ht="15" customHeight="1" spans="1:18">
      <c r="A13" s="27"/>
      <c r="B13" s="28"/>
      <c r="C13" s="28"/>
      <c r="D13" s="33"/>
      <c r="E13" s="247"/>
      <c r="F13" s="248"/>
      <c r="G13" s="238"/>
      <c r="H13" s="31" t="str">
        <f t="shared" si="0"/>
        <v/>
      </c>
      <c r="I13" s="30"/>
      <c r="J13" s="238"/>
      <c r="K13" s="31" t="str">
        <f t="shared" si="1"/>
        <v/>
      </c>
      <c r="L13" s="243"/>
      <c r="M13" s="238"/>
      <c r="N13" s="31"/>
      <c r="O13" s="31"/>
      <c r="P13" s="31" t="str">
        <f t="shared" si="2"/>
        <v/>
      </c>
      <c r="Q13" s="31" t="str">
        <f t="shared" si="3"/>
        <v/>
      </c>
      <c r="R13" s="33"/>
    </row>
    <row r="14" ht="15" customHeight="1" spans="1:18">
      <c r="A14" s="27"/>
      <c r="B14" s="28"/>
      <c r="C14" s="28"/>
      <c r="D14" s="33"/>
      <c r="E14" s="247"/>
      <c r="F14" s="248"/>
      <c r="G14" s="238"/>
      <c r="H14" s="31" t="str">
        <f t="shared" si="0"/>
        <v/>
      </c>
      <c r="I14" s="30"/>
      <c r="J14" s="238"/>
      <c r="K14" s="31" t="str">
        <f t="shared" si="1"/>
        <v/>
      </c>
      <c r="L14" s="243"/>
      <c r="M14" s="238"/>
      <c r="N14" s="31"/>
      <c r="O14" s="31"/>
      <c r="P14" s="31" t="str">
        <f t="shared" si="2"/>
        <v/>
      </c>
      <c r="Q14" s="31" t="str">
        <f t="shared" si="3"/>
        <v/>
      </c>
      <c r="R14" s="33"/>
    </row>
    <row r="15" ht="15" customHeight="1" spans="1:18">
      <c r="A15" s="27"/>
      <c r="B15" s="28"/>
      <c r="C15" s="28"/>
      <c r="D15" s="33"/>
      <c r="E15" s="247"/>
      <c r="F15" s="248"/>
      <c r="G15" s="238"/>
      <c r="H15" s="31" t="str">
        <f t="shared" si="0"/>
        <v/>
      </c>
      <c r="I15" s="30"/>
      <c r="J15" s="238"/>
      <c r="K15" s="31" t="str">
        <f t="shared" si="1"/>
        <v/>
      </c>
      <c r="L15" s="243"/>
      <c r="M15" s="238"/>
      <c r="N15" s="31"/>
      <c r="O15" s="31"/>
      <c r="P15" s="31" t="str">
        <f t="shared" si="2"/>
        <v/>
      </c>
      <c r="Q15" s="31" t="str">
        <f t="shared" si="3"/>
        <v/>
      </c>
      <c r="R15" s="33"/>
    </row>
    <row r="16" ht="15" customHeight="1" spans="1:18">
      <c r="A16" s="27"/>
      <c r="B16" s="28"/>
      <c r="C16" s="28"/>
      <c r="D16" s="33"/>
      <c r="E16" s="247"/>
      <c r="F16" s="248"/>
      <c r="G16" s="238"/>
      <c r="H16" s="31" t="str">
        <f t="shared" si="0"/>
        <v/>
      </c>
      <c r="I16" s="30"/>
      <c r="J16" s="238"/>
      <c r="K16" s="31" t="str">
        <f t="shared" si="1"/>
        <v/>
      </c>
      <c r="L16" s="243"/>
      <c r="M16" s="238"/>
      <c r="N16" s="31"/>
      <c r="O16" s="31"/>
      <c r="P16" s="31" t="str">
        <f t="shared" si="2"/>
        <v/>
      </c>
      <c r="Q16" s="31" t="str">
        <f t="shared" si="3"/>
        <v/>
      </c>
      <c r="R16" s="33"/>
    </row>
    <row r="17" ht="15" customHeight="1" spans="1:18">
      <c r="A17" s="27"/>
      <c r="B17" s="28"/>
      <c r="C17" s="28"/>
      <c r="D17" s="33"/>
      <c r="E17" s="247"/>
      <c r="F17" s="248"/>
      <c r="G17" s="238"/>
      <c r="H17" s="31" t="str">
        <f t="shared" si="0"/>
        <v/>
      </c>
      <c r="I17" s="30"/>
      <c r="J17" s="238"/>
      <c r="K17" s="31" t="str">
        <f t="shared" si="1"/>
        <v/>
      </c>
      <c r="L17" s="243"/>
      <c r="M17" s="238"/>
      <c r="N17" s="31"/>
      <c r="O17" s="31"/>
      <c r="P17" s="31" t="str">
        <f t="shared" si="2"/>
        <v/>
      </c>
      <c r="Q17" s="31" t="str">
        <f t="shared" si="3"/>
        <v/>
      </c>
      <c r="R17" s="33"/>
    </row>
    <row r="18" ht="15" customHeight="1" spans="1:18">
      <c r="A18" s="27"/>
      <c r="B18" s="28"/>
      <c r="C18" s="28"/>
      <c r="D18" s="33"/>
      <c r="E18" s="247"/>
      <c r="F18" s="248"/>
      <c r="G18" s="238"/>
      <c r="H18" s="31" t="str">
        <f t="shared" si="0"/>
        <v/>
      </c>
      <c r="I18" s="30"/>
      <c r="J18" s="238"/>
      <c r="K18" s="31" t="str">
        <f t="shared" si="1"/>
        <v/>
      </c>
      <c r="L18" s="243"/>
      <c r="M18" s="238"/>
      <c r="N18" s="31"/>
      <c r="O18" s="31"/>
      <c r="P18" s="31" t="str">
        <f t="shared" si="2"/>
        <v/>
      </c>
      <c r="Q18" s="31" t="str">
        <f t="shared" si="3"/>
        <v/>
      </c>
      <c r="R18" s="33"/>
    </row>
    <row r="19" ht="15" customHeight="1" spans="1:18">
      <c r="A19" s="27"/>
      <c r="B19" s="28"/>
      <c r="C19" s="28"/>
      <c r="D19" s="33"/>
      <c r="E19" s="247"/>
      <c r="F19" s="248"/>
      <c r="G19" s="238"/>
      <c r="H19" s="31" t="str">
        <f t="shared" si="0"/>
        <v/>
      </c>
      <c r="I19" s="30"/>
      <c r="J19" s="238"/>
      <c r="K19" s="31" t="str">
        <f t="shared" si="1"/>
        <v/>
      </c>
      <c r="L19" s="243"/>
      <c r="M19" s="238"/>
      <c r="N19" s="31"/>
      <c r="O19" s="31"/>
      <c r="P19" s="31" t="str">
        <f t="shared" si="2"/>
        <v/>
      </c>
      <c r="Q19" s="31" t="str">
        <f t="shared" si="3"/>
        <v/>
      </c>
      <c r="R19" s="33"/>
    </row>
    <row r="20" ht="15" customHeight="1" spans="1:18">
      <c r="A20" s="27"/>
      <c r="B20" s="28"/>
      <c r="C20" s="28"/>
      <c r="D20" s="33"/>
      <c r="E20" s="247"/>
      <c r="F20" s="248"/>
      <c r="G20" s="238"/>
      <c r="H20" s="31" t="str">
        <f t="shared" si="0"/>
        <v/>
      </c>
      <c r="I20" s="30"/>
      <c r="J20" s="238"/>
      <c r="K20" s="31" t="str">
        <f t="shared" si="1"/>
        <v/>
      </c>
      <c r="L20" s="243"/>
      <c r="M20" s="238"/>
      <c r="N20" s="31"/>
      <c r="O20" s="31"/>
      <c r="P20" s="31" t="str">
        <f t="shared" si="2"/>
        <v/>
      </c>
      <c r="Q20" s="31" t="str">
        <f t="shared" si="3"/>
        <v/>
      </c>
      <c r="R20" s="33"/>
    </row>
    <row r="21" ht="15" customHeight="1" spans="1:18">
      <c r="A21" s="27"/>
      <c r="B21" s="28"/>
      <c r="C21" s="28"/>
      <c r="D21" s="33"/>
      <c r="E21" s="247"/>
      <c r="F21" s="248"/>
      <c r="G21" s="238"/>
      <c r="H21" s="31" t="str">
        <f t="shared" si="0"/>
        <v/>
      </c>
      <c r="I21" s="30"/>
      <c r="J21" s="238"/>
      <c r="K21" s="31" t="str">
        <f t="shared" si="1"/>
        <v/>
      </c>
      <c r="L21" s="243"/>
      <c r="M21" s="238"/>
      <c r="N21" s="31"/>
      <c r="O21" s="31"/>
      <c r="P21" s="31" t="str">
        <f t="shared" si="2"/>
        <v/>
      </c>
      <c r="Q21" s="31" t="str">
        <f t="shared" si="3"/>
        <v/>
      </c>
      <c r="R21" s="33"/>
    </row>
    <row r="22" ht="15" customHeight="1" spans="1:18">
      <c r="A22" s="27"/>
      <c r="B22" s="28"/>
      <c r="C22" s="28"/>
      <c r="D22" s="33"/>
      <c r="E22" s="247"/>
      <c r="F22" s="248"/>
      <c r="G22" s="238"/>
      <c r="H22" s="31" t="str">
        <f t="shared" si="0"/>
        <v/>
      </c>
      <c r="I22" s="30"/>
      <c r="J22" s="238"/>
      <c r="K22" s="31" t="str">
        <f t="shared" si="1"/>
        <v/>
      </c>
      <c r="L22" s="243"/>
      <c r="M22" s="238"/>
      <c r="N22" s="31"/>
      <c r="O22" s="31"/>
      <c r="P22" s="31" t="str">
        <f t="shared" si="2"/>
        <v/>
      </c>
      <c r="Q22" s="31" t="str">
        <f t="shared" si="3"/>
        <v/>
      </c>
      <c r="R22" s="33"/>
    </row>
    <row r="23" ht="15" customHeight="1" spans="1:18">
      <c r="A23" s="27"/>
      <c r="B23" s="28"/>
      <c r="C23" s="28"/>
      <c r="D23" s="33"/>
      <c r="E23" s="247"/>
      <c r="F23" s="248"/>
      <c r="G23" s="238"/>
      <c r="H23" s="31" t="str">
        <f t="shared" si="0"/>
        <v/>
      </c>
      <c r="I23" s="30"/>
      <c r="J23" s="238"/>
      <c r="K23" s="31" t="str">
        <f t="shared" si="1"/>
        <v/>
      </c>
      <c r="L23" s="243"/>
      <c r="M23" s="238"/>
      <c r="N23" s="31"/>
      <c r="O23" s="31"/>
      <c r="P23" s="31" t="str">
        <f t="shared" si="2"/>
        <v/>
      </c>
      <c r="Q23" s="31" t="str">
        <f t="shared" si="3"/>
        <v/>
      </c>
      <c r="R23" s="33"/>
    </row>
    <row r="24" ht="15" customHeight="1" spans="1:18">
      <c r="A24" s="27"/>
      <c r="B24" s="28"/>
      <c r="C24" s="28"/>
      <c r="D24" s="33"/>
      <c r="E24" s="247"/>
      <c r="F24" s="248"/>
      <c r="G24" s="238"/>
      <c r="H24" s="31" t="str">
        <f t="shared" si="0"/>
        <v/>
      </c>
      <c r="I24" s="30"/>
      <c r="J24" s="238"/>
      <c r="K24" s="31" t="str">
        <f t="shared" si="1"/>
        <v/>
      </c>
      <c r="L24" s="243"/>
      <c r="M24" s="238"/>
      <c r="N24" s="31"/>
      <c r="O24" s="31"/>
      <c r="P24" s="31" t="str">
        <f t="shared" si="2"/>
        <v/>
      </c>
      <c r="Q24" s="31" t="str">
        <f t="shared" si="3"/>
        <v/>
      </c>
      <c r="R24" s="33"/>
    </row>
    <row r="25" ht="15" customHeight="1" spans="1:18">
      <c r="A25" s="27"/>
      <c r="B25" s="28"/>
      <c r="C25" s="28"/>
      <c r="D25" s="33"/>
      <c r="E25" s="247"/>
      <c r="F25" s="248"/>
      <c r="G25" s="238"/>
      <c r="H25" s="31" t="str">
        <f t="shared" si="0"/>
        <v/>
      </c>
      <c r="I25" s="30"/>
      <c r="J25" s="238"/>
      <c r="K25" s="31" t="str">
        <f t="shared" si="1"/>
        <v/>
      </c>
      <c r="L25" s="243"/>
      <c r="M25" s="238"/>
      <c r="N25" s="31"/>
      <c r="O25" s="31"/>
      <c r="P25" s="31" t="str">
        <f t="shared" si="2"/>
        <v/>
      </c>
      <c r="Q25" s="31" t="str">
        <f t="shared" si="3"/>
        <v/>
      </c>
      <c r="R25" s="33"/>
    </row>
    <row r="26" ht="15" customHeight="1" spans="1:18">
      <c r="A26" s="27"/>
      <c r="B26" s="28"/>
      <c r="C26" s="28"/>
      <c r="D26" s="33"/>
      <c r="E26" s="247"/>
      <c r="F26" s="248"/>
      <c r="G26" s="238"/>
      <c r="H26" s="31" t="str">
        <f t="shared" si="0"/>
        <v/>
      </c>
      <c r="I26" s="30"/>
      <c r="J26" s="238"/>
      <c r="K26" s="31" t="str">
        <f t="shared" si="1"/>
        <v/>
      </c>
      <c r="L26" s="243"/>
      <c r="M26" s="238"/>
      <c r="N26" s="31"/>
      <c r="O26" s="31"/>
      <c r="P26" s="31" t="str">
        <f t="shared" si="2"/>
        <v/>
      </c>
      <c r="Q26" s="31" t="str">
        <f t="shared" si="3"/>
        <v/>
      </c>
      <c r="R26" s="33"/>
    </row>
    <row r="27" ht="15" customHeight="1" spans="1:18">
      <c r="A27" s="27"/>
      <c r="B27" s="28"/>
      <c r="C27" s="28"/>
      <c r="D27" s="33"/>
      <c r="E27" s="247"/>
      <c r="F27" s="248"/>
      <c r="G27" s="238"/>
      <c r="H27" s="31" t="str">
        <f t="shared" si="0"/>
        <v/>
      </c>
      <c r="I27" s="30"/>
      <c r="J27" s="238"/>
      <c r="K27" s="31" t="str">
        <f t="shared" si="1"/>
        <v/>
      </c>
      <c r="L27" s="243"/>
      <c r="M27" s="238"/>
      <c r="N27" s="31"/>
      <c r="O27" s="31"/>
      <c r="P27" s="31" t="str">
        <f t="shared" si="2"/>
        <v/>
      </c>
      <c r="Q27" s="31" t="str">
        <f t="shared" si="3"/>
        <v/>
      </c>
      <c r="R27" s="33"/>
    </row>
    <row r="28" ht="15" customHeight="1" spans="1:18">
      <c r="A28" s="27"/>
      <c r="B28" s="28"/>
      <c r="C28" s="28"/>
      <c r="D28" s="33"/>
      <c r="E28" s="247"/>
      <c r="F28" s="248"/>
      <c r="G28" s="238"/>
      <c r="H28" s="31" t="str">
        <f t="shared" si="0"/>
        <v/>
      </c>
      <c r="I28" s="30"/>
      <c r="J28" s="238"/>
      <c r="K28" s="31" t="str">
        <f t="shared" si="1"/>
        <v/>
      </c>
      <c r="L28" s="243"/>
      <c r="M28" s="238"/>
      <c r="N28" s="31"/>
      <c r="O28" s="31"/>
      <c r="P28" s="31" t="str">
        <f t="shared" si="2"/>
        <v/>
      </c>
      <c r="Q28" s="31" t="str">
        <f t="shared" si="3"/>
        <v/>
      </c>
      <c r="R28" s="33"/>
    </row>
    <row r="29" ht="15" customHeight="1" spans="1:18">
      <c r="A29" s="93" t="s">
        <v>475</v>
      </c>
      <c r="B29" s="94"/>
      <c r="C29" s="98"/>
      <c r="D29" s="41"/>
      <c r="E29" s="249"/>
      <c r="F29" s="250"/>
      <c r="G29" s="238"/>
      <c r="H29" s="40"/>
      <c r="I29" s="38">
        <f>SUM(I8:I28)</f>
        <v>0</v>
      </c>
      <c r="J29" s="238"/>
      <c r="K29" s="40"/>
      <c r="L29" s="40">
        <f>SUM(L8:L28)</f>
        <v>0</v>
      </c>
      <c r="M29" s="238"/>
      <c r="N29" s="40"/>
      <c r="O29" s="40">
        <f>SUM(O8:O28)</f>
        <v>0</v>
      </c>
      <c r="P29" s="40" t="str">
        <f t="shared" si="2"/>
        <v/>
      </c>
      <c r="Q29" s="40" t="str">
        <f t="shared" si="3"/>
        <v/>
      </c>
      <c r="R29" s="33"/>
    </row>
    <row r="30" ht="15" customHeight="1" spans="1:18">
      <c r="A30" s="101" t="s">
        <v>533</v>
      </c>
      <c r="B30" s="101"/>
      <c r="C30" s="28"/>
      <c r="D30" s="33"/>
      <c r="E30" s="247"/>
      <c r="F30" s="248"/>
      <c r="G30" s="75"/>
      <c r="H30" s="243"/>
      <c r="I30" s="30"/>
      <c r="J30" s="251"/>
      <c r="K30" s="243"/>
      <c r="L30" s="243"/>
      <c r="M30" s="75"/>
      <c r="N30" s="31"/>
      <c r="O30" s="31"/>
      <c r="P30" s="31" t="str">
        <f t="shared" si="2"/>
        <v/>
      </c>
      <c r="Q30" s="31" t="str">
        <f t="shared" si="3"/>
        <v/>
      </c>
      <c r="R30" s="33"/>
    </row>
    <row r="31" s="14" customFormat="1" ht="15" customHeight="1" spans="1:18">
      <c r="A31" s="93" t="s">
        <v>478</v>
      </c>
      <c r="B31" s="94"/>
      <c r="C31" s="36"/>
      <c r="D31" s="41"/>
      <c r="E31" s="247"/>
      <c r="F31" s="248"/>
      <c r="G31" s="59"/>
      <c r="H31" s="40"/>
      <c r="I31" s="38">
        <f>I29-I30</f>
        <v>0</v>
      </c>
      <c r="J31" s="62"/>
      <c r="K31" s="40"/>
      <c r="L31" s="40">
        <f>L29-L30</f>
        <v>0</v>
      </c>
      <c r="M31" s="59"/>
      <c r="N31" s="40"/>
      <c r="O31" s="40">
        <f>O29-O30</f>
        <v>0</v>
      </c>
      <c r="P31" s="40" t="str">
        <f t="shared" si="2"/>
        <v/>
      </c>
      <c r="Q31" s="40" t="str">
        <f t="shared" si="3"/>
        <v/>
      </c>
      <c r="R31" s="41"/>
    </row>
  </sheetData>
  <mergeCells count="15">
    <mergeCell ref="A2:R2"/>
    <mergeCell ref="A3:R3"/>
    <mergeCell ref="G6:I6"/>
    <mergeCell ref="J6:L6"/>
    <mergeCell ref="M6:O6"/>
    <mergeCell ref="A29:B29"/>
    <mergeCell ref="A30:B30"/>
    <mergeCell ref="A31:B31"/>
    <mergeCell ref="A6:A7"/>
    <mergeCell ref="B6:B7"/>
    <mergeCell ref="C6:C7"/>
    <mergeCell ref="D6:D7"/>
    <mergeCell ref="P6:P7"/>
    <mergeCell ref="Q6:Q7"/>
    <mergeCell ref="R6:R7"/>
  </mergeCells>
  <hyperlinks>
    <hyperlink ref="A1" location="索引目录!E23" display="返回索引页"/>
    <hyperlink ref="B1" location="存货汇总!B24"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Q31"/>
  <sheetViews>
    <sheetView zoomScale="90" zoomScaleNormal="90" workbookViewId="0">
      <pane ySplit="7" topLeftCell="A14" activePane="bottomLeft" state="frozen"/>
      <selection/>
      <selection pane="bottomLeft" activeCell="F28" sqref="F28"/>
    </sheetView>
  </sheetViews>
  <sheetFormatPr defaultColWidth="9" defaultRowHeight="15.75" customHeight="1"/>
  <cols>
    <col min="1" max="1" width="7.58333333333333" style="15" customWidth="1"/>
    <col min="2" max="2" width="13.3333333333333" style="15" customWidth="1"/>
    <col min="3" max="3" width="14.25" style="15" customWidth="1"/>
    <col min="4" max="4" width="14" style="15" customWidth="1"/>
    <col min="5" max="5" width="5.08333333333333" style="15" customWidth="1"/>
    <col min="6" max="6" width="9" style="15" hidden="1" customWidth="1" outlineLevel="1"/>
    <col min="7" max="7" width="9" style="206" hidden="1" customWidth="1" outlineLevel="1"/>
    <col min="8" max="8" width="12.75" style="206" hidden="1" customWidth="1" outlineLevel="1"/>
    <col min="9" max="9" width="9.08333333333333" style="206" customWidth="1" collapsed="1"/>
    <col min="10" max="10" width="6.75" style="206" customWidth="1"/>
    <col min="11" max="11" width="11.25" style="206" customWidth="1"/>
    <col min="12" max="12" width="8.08333333333333" style="15" customWidth="1"/>
    <col min="13" max="13" width="8.5" style="206" customWidth="1"/>
    <col min="14" max="14" width="11.0833333333333" style="206" customWidth="1"/>
    <col min="15" max="15" width="8.83333333333333" style="206" customWidth="1"/>
    <col min="16" max="16" width="8.25" style="206" customWidth="1"/>
    <col min="17" max="17" width="8.08333333333333" style="15" customWidth="1"/>
    <col min="18" max="16384" width="9" style="15"/>
  </cols>
  <sheetData>
    <row r="1" s="85" customFormat="1" ht="10.5" spans="1:17">
      <c r="A1" s="90" t="s">
        <v>412</v>
      </c>
      <c r="B1" s="90" t="s">
        <v>402</v>
      </c>
      <c r="C1" s="90"/>
      <c r="D1" s="87"/>
      <c r="E1" s="87"/>
      <c r="F1" s="87"/>
      <c r="G1" s="87"/>
      <c r="H1" s="87"/>
      <c r="I1" s="87"/>
      <c r="J1" s="87"/>
      <c r="K1" s="87"/>
      <c r="L1" s="87"/>
      <c r="M1" s="87"/>
      <c r="N1" s="87"/>
      <c r="O1" s="87"/>
      <c r="P1" s="87"/>
      <c r="Q1" s="87"/>
    </row>
    <row r="2" s="12" customFormat="1" ht="30" customHeight="1" spans="1:17">
      <c r="A2" s="19" t="s">
        <v>585</v>
      </c>
      <c r="B2" s="45"/>
      <c r="C2" s="45"/>
      <c r="D2" s="45"/>
      <c r="E2" s="45"/>
      <c r="F2" s="45"/>
      <c r="G2" s="45"/>
      <c r="H2" s="45"/>
      <c r="I2" s="45"/>
      <c r="J2" s="45"/>
      <c r="K2" s="45"/>
      <c r="L2" s="45"/>
      <c r="M2" s="45"/>
      <c r="N2" s="45"/>
      <c r="O2" s="45"/>
      <c r="P2" s="45"/>
      <c r="Q2" s="45"/>
    </row>
    <row r="3" ht="15" customHeight="1" spans="1:17">
      <c r="A3" s="20" t="e">
        <f>CONCATENATE(#REF!,#REF!,#REF!,#REF!,#REF!,#REF!,#REF!)</f>
        <v>#REF!</v>
      </c>
      <c r="B3" s="20"/>
      <c r="C3" s="20"/>
      <c r="D3" s="20"/>
      <c r="E3" s="20"/>
      <c r="F3" s="20"/>
      <c r="G3" s="20"/>
      <c r="H3" s="20"/>
      <c r="I3" s="20"/>
      <c r="J3" s="20"/>
      <c r="K3" s="21"/>
      <c r="L3" s="21"/>
      <c r="M3" s="21"/>
      <c r="N3" s="21"/>
      <c r="O3" s="21"/>
      <c r="P3" s="21"/>
      <c r="Q3" s="21"/>
    </row>
    <row r="4" ht="15" customHeight="1" spans="1:17">
      <c r="A4" s="20"/>
      <c r="B4" s="20"/>
      <c r="C4" s="20"/>
      <c r="D4" s="20"/>
      <c r="E4" s="20"/>
      <c r="F4" s="20"/>
      <c r="G4" s="20"/>
      <c r="H4" s="20"/>
      <c r="I4" s="20"/>
      <c r="J4" s="20"/>
      <c r="K4" s="22"/>
      <c r="L4" s="21"/>
      <c r="M4" s="21"/>
      <c r="N4" s="21"/>
      <c r="O4" s="21"/>
      <c r="P4" s="21"/>
      <c r="Q4" s="22" t="s">
        <v>586</v>
      </c>
    </row>
    <row r="5" ht="15" customHeight="1" spans="1:17">
      <c r="A5" s="23" t="e">
        <f>#REF!&amp;#REF!</f>
        <v>#REF!</v>
      </c>
      <c r="Q5" s="22" t="s">
        <v>282</v>
      </c>
    </row>
    <row r="6" s="13" customFormat="1" ht="15" customHeight="1" spans="1:17">
      <c r="A6" s="24" t="s">
        <v>283</v>
      </c>
      <c r="B6" s="24" t="s">
        <v>587</v>
      </c>
      <c r="C6" s="56" t="s">
        <v>555</v>
      </c>
      <c r="D6" s="24" t="s">
        <v>588</v>
      </c>
      <c r="E6" s="104" t="s">
        <v>556</v>
      </c>
      <c r="F6" s="24" t="s">
        <v>243</v>
      </c>
      <c r="G6" s="24"/>
      <c r="H6" s="25"/>
      <c r="I6" s="60" t="s">
        <v>244</v>
      </c>
      <c r="J6" s="60"/>
      <c r="K6" s="61"/>
      <c r="L6" s="213" t="s">
        <v>245</v>
      </c>
      <c r="M6" s="213"/>
      <c r="N6" s="213"/>
      <c r="O6" s="56" t="s">
        <v>246</v>
      </c>
      <c r="P6" s="213" t="s">
        <v>285</v>
      </c>
      <c r="Q6" s="24" t="s">
        <v>419</v>
      </c>
    </row>
    <row r="7" s="13" customFormat="1" ht="15" customHeight="1" spans="1:17">
      <c r="A7" s="24"/>
      <c r="B7" s="24"/>
      <c r="C7" s="57"/>
      <c r="D7" s="24"/>
      <c r="E7" s="106"/>
      <c r="F7" s="24" t="s">
        <v>557</v>
      </c>
      <c r="G7" s="213" t="s">
        <v>558</v>
      </c>
      <c r="H7" s="240" t="s">
        <v>559</v>
      </c>
      <c r="I7" s="36" t="s">
        <v>557</v>
      </c>
      <c r="J7" s="24" t="s">
        <v>558</v>
      </c>
      <c r="K7" s="24" t="s">
        <v>559</v>
      </c>
      <c r="L7" s="213" t="s">
        <v>560</v>
      </c>
      <c r="M7" s="213" t="s">
        <v>561</v>
      </c>
      <c r="N7" s="213" t="s">
        <v>559</v>
      </c>
      <c r="O7" s="57"/>
      <c r="P7" s="213"/>
      <c r="Q7" s="24"/>
    </row>
    <row r="8" ht="15" customHeight="1" spans="1:17">
      <c r="A8" s="27"/>
      <c r="B8" s="101"/>
      <c r="C8" s="101"/>
      <c r="D8" s="28"/>
      <c r="E8" s="241"/>
      <c r="F8" s="238"/>
      <c r="G8" s="31" t="str">
        <f t="shared" ref="G8:G29" si="0">IF(F8=0,"",H8/F8)</f>
        <v/>
      </c>
      <c r="H8" s="30"/>
      <c r="I8" s="242"/>
      <c r="J8" s="31"/>
      <c r="K8" s="198"/>
      <c r="L8" s="238"/>
      <c r="M8" s="31"/>
      <c r="N8" s="31"/>
      <c r="O8" s="68" t="str">
        <f>IF(OR(AND(K8=0,N8=0),N8=0),"",N8-K8)</f>
        <v/>
      </c>
      <c r="P8" s="68" t="str">
        <f>IF(ISERROR(O8/K8),"",O8/ABS(K8)*100)</f>
        <v/>
      </c>
      <c r="Q8" s="33"/>
    </row>
    <row r="9" ht="15" customHeight="1" spans="1:17">
      <c r="A9" s="27"/>
      <c r="B9" s="28"/>
      <c r="C9" s="28"/>
      <c r="D9" s="28"/>
      <c r="E9" s="33"/>
      <c r="F9" s="238"/>
      <c r="G9" s="31" t="str">
        <f t="shared" si="0"/>
        <v/>
      </c>
      <c r="H9" s="30"/>
      <c r="I9" s="242"/>
      <c r="J9" s="31" t="str">
        <f t="shared" ref="J9:J28" si="1">IF(I9=0,"",K9/I9)</f>
        <v/>
      </c>
      <c r="K9" s="243"/>
      <c r="L9" s="238"/>
      <c r="M9" s="31"/>
      <c r="N9" s="31"/>
      <c r="O9" s="31" t="str">
        <f t="shared" ref="O9:O31" si="2">IF(OR(AND(K9=0,N9=0),N9=0),"",N9-K9)</f>
        <v/>
      </c>
      <c r="P9" s="31" t="str">
        <f t="shared" ref="P9:P31" si="3">IF(ISERROR(O9/K9),"",O9/ABS(K9)*100)</f>
        <v/>
      </c>
      <c r="Q9" s="33"/>
    </row>
    <row r="10" ht="15" customHeight="1" spans="1:17">
      <c r="A10" s="27"/>
      <c r="B10" s="28"/>
      <c r="C10" s="28"/>
      <c r="D10" s="28"/>
      <c r="E10" s="33"/>
      <c r="F10" s="238"/>
      <c r="G10" s="31" t="str">
        <f t="shared" si="0"/>
        <v/>
      </c>
      <c r="H10" s="30"/>
      <c r="I10" s="242"/>
      <c r="J10" s="31" t="str">
        <f t="shared" si="1"/>
        <v/>
      </c>
      <c r="K10" s="243"/>
      <c r="L10" s="238"/>
      <c r="M10" s="31"/>
      <c r="N10" s="31"/>
      <c r="O10" s="31" t="str">
        <f t="shared" si="2"/>
        <v/>
      </c>
      <c r="P10" s="31" t="str">
        <f t="shared" si="3"/>
        <v/>
      </c>
      <c r="Q10" s="33"/>
    </row>
    <row r="11" ht="15" customHeight="1" spans="1:17">
      <c r="A11" s="27"/>
      <c r="B11" s="28"/>
      <c r="C11" s="28"/>
      <c r="D11" s="28"/>
      <c r="E11" s="33"/>
      <c r="F11" s="238"/>
      <c r="G11" s="31" t="str">
        <f t="shared" si="0"/>
        <v/>
      </c>
      <c r="H11" s="30"/>
      <c r="I11" s="242"/>
      <c r="J11" s="31" t="str">
        <f t="shared" si="1"/>
        <v/>
      </c>
      <c r="K11" s="243"/>
      <c r="L11" s="238"/>
      <c r="M11" s="31"/>
      <c r="N11" s="31"/>
      <c r="O11" s="31" t="str">
        <f t="shared" si="2"/>
        <v/>
      </c>
      <c r="P11" s="31" t="str">
        <f t="shared" si="3"/>
        <v/>
      </c>
      <c r="Q11" s="33"/>
    </row>
    <row r="12" ht="15" customHeight="1" spans="1:17">
      <c r="A12" s="27"/>
      <c r="B12" s="28"/>
      <c r="C12" s="28"/>
      <c r="D12" s="28"/>
      <c r="E12" s="33"/>
      <c r="F12" s="238"/>
      <c r="G12" s="31" t="str">
        <f t="shared" si="0"/>
        <v/>
      </c>
      <c r="H12" s="30"/>
      <c r="I12" s="242"/>
      <c r="J12" s="31" t="str">
        <f t="shared" si="1"/>
        <v/>
      </c>
      <c r="K12" s="243"/>
      <c r="L12" s="238"/>
      <c r="M12" s="31"/>
      <c r="N12" s="31"/>
      <c r="O12" s="31" t="str">
        <f t="shared" si="2"/>
        <v/>
      </c>
      <c r="P12" s="31" t="str">
        <f t="shared" si="3"/>
        <v/>
      </c>
      <c r="Q12" s="33"/>
    </row>
    <row r="13" ht="15" customHeight="1" spans="1:17">
      <c r="A13" s="27"/>
      <c r="B13" s="28"/>
      <c r="C13" s="28"/>
      <c r="D13" s="28"/>
      <c r="E13" s="33"/>
      <c r="F13" s="238"/>
      <c r="G13" s="31" t="str">
        <f t="shared" si="0"/>
        <v/>
      </c>
      <c r="H13" s="30"/>
      <c r="I13" s="242"/>
      <c r="J13" s="31" t="str">
        <f t="shared" si="1"/>
        <v/>
      </c>
      <c r="K13" s="243"/>
      <c r="L13" s="238"/>
      <c r="M13" s="31"/>
      <c r="N13" s="31"/>
      <c r="O13" s="31" t="str">
        <f t="shared" si="2"/>
        <v/>
      </c>
      <c r="P13" s="31" t="str">
        <f t="shared" si="3"/>
        <v/>
      </c>
      <c r="Q13" s="33"/>
    </row>
    <row r="14" ht="15" customHeight="1" spans="1:17">
      <c r="A14" s="27"/>
      <c r="B14" s="28"/>
      <c r="C14" s="28"/>
      <c r="D14" s="28"/>
      <c r="E14" s="33"/>
      <c r="F14" s="238"/>
      <c r="G14" s="31" t="str">
        <f t="shared" si="0"/>
        <v/>
      </c>
      <c r="H14" s="30"/>
      <c r="I14" s="242"/>
      <c r="J14" s="31" t="str">
        <f t="shared" si="1"/>
        <v/>
      </c>
      <c r="K14" s="243"/>
      <c r="L14" s="238"/>
      <c r="M14" s="31"/>
      <c r="N14" s="31"/>
      <c r="O14" s="31" t="str">
        <f t="shared" si="2"/>
        <v/>
      </c>
      <c r="P14" s="31" t="str">
        <f t="shared" si="3"/>
        <v/>
      </c>
      <c r="Q14" s="33"/>
    </row>
    <row r="15" ht="15" customHeight="1" spans="1:17">
      <c r="A15" s="27"/>
      <c r="B15" s="28"/>
      <c r="C15" s="28"/>
      <c r="D15" s="28"/>
      <c r="E15" s="33"/>
      <c r="F15" s="238"/>
      <c r="G15" s="31" t="str">
        <f t="shared" si="0"/>
        <v/>
      </c>
      <c r="H15" s="30"/>
      <c r="I15" s="242"/>
      <c r="J15" s="31" t="str">
        <f t="shared" si="1"/>
        <v/>
      </c>
      <c r="K15" s="243"/>
      <c r="L15" s="238"/>
      <c r="M15" s="31"/>
      <c r="N15" s="31"/>
      <c r="O15" s="31" t="str">
        <f t="shared" si="2"/>
        <v/>
      </c>
      <c r="P15" s="31" t="str">
        <f t="shared" si="3"/>
        <v/>
      </c>
      <c r="Q15" s="33"/>
    </row>
    <row r="16" ht="15" customHeight="1" spans="1:17">
      <c r="A16" s="27"/>
      <c r="B16" s="28"/>
      <c r="C16" s="28"/>
      <c r="D16" s="28"/>
      <c r="E16" s="33"/>
      <c r="F16" s="238"/>
      <c r="G16" s="31" t="str">
        <f t="shared" si="0"/>
        <v/>
      </c>
      <c r="H16" s="30"/>
      <c r="I16" s="242"/>
      <c r="J16" s="31" t="str">
        <f t="shared" si="1"/>
        <v/>
      </c>
      <c r="K16" s="243"/>
      <c r="L16" s="238"/>
      <c r="M16" s="31"/>
      <c r="N16" s="31"/>
      <c r="O16" s="31" t="str">
        <f t="shared" si="2"/>
        <v/>
      </c>
      <c r="P16" s="31" t="str">
        <f t="shared" si="3"/>
        <v/>
      </c>
      <c r="Q16" s="33"/>
    </row>
    <row r="17" ht="15" customHeight="1" spans="1:17">
      <c r="A17" s="27"/>
      <c r="B17" s="28"/>
      <c r="C17" s="28"/>
      <c r="D17" s="28"/>
      <c r="E17" s="33"/>
      <c r="F17" s="238"/>
      <c r="G17" s="31" t="str">
        <f t="shared" si="0"/>
        <v/>
      </c>
      <c r="H17" s="30"/>
      <c r="I17" s="242"/>
      <c r="J17" s="31" t="str">
        <f t="shared" si="1"/>
        <v/>
      </c>
      <c r="K17" s="243"/>
      <c r="L17" s="238"/>
      <c r="M17" s="31"/>
      <c r="N17" s="31"/>
      <c r="O17" s="31" t="str">
        <f t="shared" si="2"/>
        <v/>
      </c>
      <c r="P17" s="31" t="str">
        <f t="shared" si="3"/>
        <v/>
      </c>
      <c r="Q17" s="33"/>
    </row>
    <row r="18" ht="15" customHeight="1" spans="1:17">
      <c r="A18" s="27"/>
      <c r="B18" s="28"/>
      <c r="C18" s="28"/>
      <c r="D18" s="28"/>
      <c r="E18" s="33"/>
      <c r="F18" s="238"/>
      <c r="G18" s="31" t="str">
        <f t="shared" si="0"/>
        <v/>
      </c>
      <c r="H18" s="30"/>
      <c r="I18" s="242"/>
      <c r="J18" s="31" t="str">
        <f t="shared" si="1"/>
        <v/>
      </c>
      <c r="K18" s="243"/>
      <c r="L18" s="238"/>
      <c r="M18" s="31"/>
      <c r="N18" s="31"/>
      <c r="O18" s="31" t="str">
        <f t="shared" si="2"/>
        <v/>
      </c>
      <c r="P18" s="31" t="str">
        <f t="shared" si="3"/>
        <v/>
      </c>
      <c r="Q18" s="33"/>
    </row>
    <row r="19" ht="15" customHeight="1" spans="1:17">
      <c r="A19" s="27"/>
      <c r="B19" s="28"/>
      <c r="C19" s="28"/>
      <c r="D19" s="28"/>
      <c r="E19" s="33"/>
      <c r="F19" s="238"/>
      <c r="G19" s="31" t="str">
        <f t="shared" si="0"/>
        <v/>
      </c>
      <c r="H19" s="30"/>
      <c r="I19" s="242"/>
      <c r="J19" s="31" t="str">
        <f t="shared" si="1"/>
        <v/>
      </c>
      <c r="K19" s="243"/>
      <c r="L19" s="238"/>
      <c r="M19" s="31"/>
      <c r="N19" s="31"/>
      <c r="O19" s="31" t="str">
        <f t="shared" si="2"/>
        <v/>
      </c>
      <c r="P19" s="31" t="str">
        <f t="shared" si="3"/>
        <v/>
      </c>
      <c r="Q19" s="33"/>
    </row>
    <row r="20" ht="15" customHeight="1" spans="1:17">
      <c r="A20" s="27"/>
      <c r="B20" s="28"/>
      <c r="C20" s="28"/>
      <c r="D20" s="28"/>
      <c r="E20" s="33"/>
      <c r="F20" s="238"/>
      <c r="G20" s="31" t="str">
        <f t="shared" si="0"/>
        <v/>
      </c>
      <c r="H20" s="30"/>
      <c r="I20" s="242"/>
      <c r="J20" s="31" t="str">
        <f t="shared" si="1"/>
        <v/>
      </c>
      <c r="K20" s="243"/>
      <c r="L20" s="238"/>
      <c r="M20" s="31"/>
      <c r="N20" s="31"/>
      <c r="O20" s="31" t="str">
        <f t="shared" si="2"/>
        <v/>
      </c>
      <c r="P20" s="31" t="str">
        <f t="shared" si="3"/>
        <v/>
      </c>
      <c r="Q20" s="33"/>
    </row>
    <row r="21" ht="15" customHeight="1" spans="1:17">
      <c r="A21" s="27"/>
      <c r="B21" s="28"/>
      <c r="C21" s="28"/>
      <c r="D21" s="28"/>
      <c r="E21" s="33"/>
      <c r="F21" s="238"/>
      <c r="G21" s="31" t="str">
        <f t="shared" si="0"/>
        <v/>
      </c>
      <c r="H21" s="30"/>
      <c r="I21" s="242"/>
      <c r="J21" s="31" t="str">
        <f t="shared" si="1"/>
        <v/>
      </c>
      <c r="K21" s="243"/>
      <c r="L21" s="238"/>
      <c r="M21" s="31"/>
      <c r="N21" s="31"/>
      <c r="O21" s="31" t="str">
        <f t="shared" si="2"/>
        <v/>
      </c>
      <c r="P21" s="31" t="str">
        <f t="shared" si="3"/>
        <v/>
      </c>
      <c r="Q21" s="33"/>
    </row>
    <row r="22" ht="15" customHeight="1" spans="1:17">
      <c r="A22" s="27"/>
      <c r="B22" s="28"/>
      <c r="C22" s="28"/>
      <c r="D22" s="28"/>
      <c r="E22" s="33"/>
      <c r="F22" s="238"/>
      <c r="G22" s="31" t="str">
        <f t="shared" si="0"/>
        <v/>
      </c>
      <c r="H22" s="30"/>
      <c r="I22" s="242"/>
      <c r="J22" s="31" t="str">
        <f t="shared" si="1"/>
        <v/>
      </c>
      <c r="K22" s="243"/>
      <c r="L22" s="238"/>
      <c r="M22" s="31"/>
      <c r="N22" s="31"/>
      <c r="O22" s="31" t="str">
        <f t="shared" si="2"/>
        <v/>
      </c>
      <c r="P22" s="31" t="str">
        <f t="shared" si="3"/>
        <v/>
      </c>
      <c r="Q22" s="33"/>
    </row>
    <row r="23" ht="15" customHeight="1" spans="1:17">
      <c r="A23" s="27"/>
      <c r="B23" s="28"/>
      <c r="C23" s="28"/>
      <c r="D23" s="28"/>
      <c r="E23" s="33"/>
      <c r="F23" s="238"/>
      <c r="G23" s="31" t="str">
        <f t="shared" si="0"/>
        <v/>
      </c>
      <c r="H23" s="30"/>
      <c r="I23" s="242"/>
      <c r="J23" s="31" t="str">
        <f t="shared" si="1"/>
        <v/>
      </c>
      <c r="K23" s="243"/>
      <c r="L23" s="238"/>
      <c r="M23" s="31"/>
      <c r="N23" s="31"/>
      <c r="O23" s="31" t="str">
        <f t="shared" si="2"/>
        <v/>
      </c>
      <c r="P23" s="31" t="str">
        <f t="shared" si="3"/>
        <v/>
      </c>
      <c r="Q23" s="33"/>
    </row>
    <row r="24" ht="15" customHeight="1" spans="1:17">
      <c r="A24" s="27"/>
      <c r="B24" s="28"/>
      <c r="C24" s="28"/>
      <c r="D24" s="28"/>
      <c r="E24" s="33"/>
      <c r="F24" s="238"/>
      <c r="G24" s="31" t="str">
        <f t="shared" si="0"/>
        <v/>
      </c>
      <c r="H24" s="30"/>
      <c r="I24" s="242"/>
      <c r="J24" s="31" t="str">
        <f t="shared" si="1"/>
        <v/>
      </c>
      <c r="K24" s="243"/>
      <c r="L24" s="238"/>
      <c r="M24" s="31"/>
      <c r="N24" s="31"/>
      <c r="O24" s="31" t="str">
        <f t="shared" si="2"/>
        <v/>
      </c>
      <c r="P24" s="31" t="str">
        <f t="shared" si="3"/>
        <v/>
      </c>
      <c r="Q24" s="33"/>
    </row>
    <row r="25" ht="15" customHeight="1" spans="1:17">
      <c r="A25" s="27"/>
      <c r="B25" s="28"/>
      <c r="C25" s="28"/>
      <c r="D25" s="28"/>
      <c r="E25" s="33"/>
      <c r="F25" s="238"/>
      <c r="G25" s="31" t="str">
        <f t="shared" si="0"/>
        <v/>
      </c>
      <c r="H25" s="30"/>
      <c r="I25" s="242"/>
      <c r="J25" s="31" t="str">
        <f t="shared" si="1"/>
        <v/>
      </c>
      <c r="K25" s="243"/>
      <c r="L25" s="238"/>
      <c r="M25" s="31"/>
      <c r="N25" s="31"/>
      <c r="O25" s="31" t="str">
        <f t="shared" si="2"/>
        <v/>
      </c>
      <c r="P25" s="31" t="str">
        <f t="shared" si="3"/>
        <v/>
      </c>
      <c r="Q25" s="33"/>
    </row>
    <row r="26" ht="15" customHeight="1" spans="1:17">
      <c r="A26" s="27"/>
      <c r="B26" s="28"/>
      <c r="C26" s="28"/>
      <c r="D26" s="28"/>
      <c r="E26" s="33"/>
      <c r="F26" s="238"/>
      <c r="G26" s="31" t="str">
        <f t="shared" si="0"/>
        <v/>
      </c>
      <c r="H26" s="30"/>
      <c r="I26" s="242"/>
      <c r="J26" s="31" t="str">
        <f t="shared" si="1"/>
        <v/>
      </c>
      <c r="K26" s="243"/>
      <c r="L26" s="238"/>
      <c r="M26" s="31"/>
      <c r="N26" s="31"/>
      <c r="O26" s="31" t="str">
        <f t="shared" si="2"/>
        <v/>
      </c>
      <c r="P26" s="31" t="str">
        <f t="shared" si="3"/>
        <v/>
      </c>
      <c r="Q26" s="33"/>
    </row>
    <row r="27" ht="15" customHeight="1" spans="1:17">
      <c r="A27" s="27"/>
      <c r="B27" s="28"/>
      <c r="C27" s="28"/>
      <c r="D27" s="28"/>
      <c r="E27" s="33"/>
      <c r="F27" s="238"/>
      <c r="G27" s="31" t="str">
        <f t="shared" si="0"/>
        <v/>
      </c>
      <c r="H27" s="30"/>
      <c r="I27" s="242"/>
      <c r="J27" s="31" t="str">
        <f t="shared" si="1"/>
        <v/>
      </c>
      <c r="K27" s="243"/>
      <c r="L27" s="238"/>
      <c r="M27" s="31"/>
      <c r="N27" s="31"/>
      <c r="O27" s="31" t="str">
        <f t="shared" si="2"/>
        <v/>
      </c>
      <c r="P27" s="31" t="str">
        <f t="shared" si="3"/>
        <v/>
      </c>
      <c r="Q27" s="33"/>
    </row>
    <row r="28" ht="15" customHeight="1" spans="1:17">
      <c r="A28" s="27"/>
      <c r="B28" s="28"/>
      <c r="C28" s="28"/>
      <c r="D28" s="28"/>
      <c r="E28" s="33"/>
      <c r="F28" s="238"/>
      <c r="G28" s="31" t="str">
        <f t="shared" si="0"/>
        <v/>
      </c>
      <c r="H28" s="30"/>
      <c r="I28" s="242"/>
      <c r="J28" s="31" t="str">
        <f t="shared" si="1"/>
        <v/>
      </c>
      <c r="K28" s="243"/>
      <c r="L28" s="238"/>
      <c r="M28" s="31"/>
      <c r="N28" s="31"/>
      <c r="O28" s="31" t="str">
        <f t="shared" si="2"/>
        <v/>
      </c>
      <c r="P28" s="31" t="str">
        <f t="shared" si="3"/>
        <v/>
      </c>
      <c r="Q28" s="33"/>
    </row>
    <row r="29" ht="15" customHeight="1" spans="1:17">
      <c r="A29" s="93" t="s">
        <v>475</v>
      </c>
      <c r="B29" s="94"/>
      <c r="C29" s="98"/>
      <c r="D29" s="24"/>
      <c r="E29" s="41"/>
      <c r="F29" s="59"/>
      <c r="G29" s="40" t="str">
        <f t="shared" si="0"/>
        <v/>
      </c>
      <c r="H29" s="38">
        <f>SUM(H8:H28)</f>
        <v>0</v>
      </c>
      <c r="I29" s="242"/>
      <c r="J29" s="40"/>
      <c r="K29" s="40">
        <f>SUM(K8:K28)</f>
        <v>0</v>
      </c>
      <c r="L29" s="244"/>
      <c r="M29" s="40"/>
      <c r="N29" s="40">
        <f>SUM(N8:N28)</f>
        <v>0</v>
      </c>
      <c r="O29" s="40" t="str">
        <f t="shared" si="2"/>
        <v/>
      </c>
      <c r="P29" s="40" t="str">
        <f t="shared" si="3"/>
        <v/>
      </c>
      <c r="Q29" s="33"/>
    </row>
    <row r="30" ht="15" customHeight="1" spans="1:17">
      <c r="A30" s="101" t="s">
        <v>533</v>
      </c>
      <c r="B30" s="101"/>
      <c r="C30" s="28"/>
      <c r="D30" s="27"/>
      <c r="E30" s="33"/>
      <c r="F30" s="75"/>
      <c r="G30" s="243"/>
      <c r="H30" s="30"/>
      <c r="I30" s="242"/>
      <c r="J30" s="243"/>
      <c r="K30" s="243"/>
      <c r="L30" s="75"/>
      <c r="M30" s="31"/>
      <c r="N30" s="31"/>
      <c r="O30" s="31" t="str">
        <f t="shared" si="2"/>
        <v/>
      </c>
      <c r="P30" s="31" t="str">
        <f t="shared" si="3"/>
        <v/>
      </c>
      <c r="Q30" s="33"/>
    </row>
    <row r="31" s="14" customFormat="1" ht="15" customHeight="1" spans="1:17">
      <c r="A31" s="93" t="s">
        <v>478</v>
      </c>
      <c r="B31" s="94"/>
      <c r="C31" s="36"/>
      <c r="D31" s="24"/>
      <c r="E31" s="41"/>
      <c r="F31" s="59"/>
      <c r="G31" s="40"/>
      <c r="H31" s="38">
        <f>H29-H30</f>
        <v>0</v>
      </c>
      <c r="I31" s="242"/>
      <c r="J31" s="40"/>
      <c r="K31" s="40">
        <f>K29-K30</f>
        <v>0</v>
      </c>
      <c r="L31" s="59"/>
      <c r="M31" s="40"/>
      <c r="N31" s="40">
        <f>N29-N30</f>
        <v>0</v>
      </c>
      <c r="O31" s="40" t="str">
        <f t="shared" si="2"/>
        <v/>
      </c>
      <c r="P31" s="40" t="str">
        <f t="shared" si="3"/>
        <v/>
      </c>
      <c r="Q31" s="41"/>
    </row>
  </sheetData>
  <mergeCells count="16">
    <mergeCell ref="A2:Q2"/>
    <mergeCell ref="A3:Q3"/>
    <mergeCell ref="F6:H6"/>
    <mergeCell ref="I6:K6"/>
    <mergeCell ref="L6:N6"/>
    <mergeCell ref="A29:B29"/>
    <mergeCell ref="A30:B30"/>
    <mergeCell ref="A31:B31"/>
    <mergeCell ref="A6:A7"/>
    <mergeCell ref="B6:B7"/>
    <mergeCell ref="C6:C7"/>
    <mergeCell ref="D6:D7"/>
    <mergeCell ref="E6:E7"/>
    <mergeCell ref="O6:O7"/>
    <mergeCell ref="P6:P7"/>
    <mergeCell ref="Q6:Q7"/>
  </mergeCells>
  <hyperlinks>
    <hyperlink ref="A1" location="索引目录!E24" display="返回索引页"/>
    <hyperlink ref="B1" location="存货汇总!B27"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Q31"/>
  <sheetViews>
    <sheetView zoomScale="90" zoomScaleNormal="90" workbookViewId="0">
      <pane ySplit="7" topLeftCell="A14" activePane="bottomLeft" state="frozen"/>
      <selection/>
      <selection pane="bottomLeft" activeCell="F28" sqref="F28"/>
    </sheetView>
  </sheetViews>
  <sheetFormatPr defaultColWidth="9" defaultRowHeight="15.75" customHeight="1"/>
  <cols>
    <col min="1" max="1" width="6.08333333333333" style="15" customWidth="1"/>
    <col min="2" max="2" width="13.3333333333333" style="15" customWidth="1"/>
    <col min="3" max="3" width="8.25" style="15" customWidth="1"/>
    <col min="4" max="4" width="8" style="15" customWidth="1"/>
    <col min="5" max="5" width="6.5" style="15" customWidth="1"/>
    <col min="6" max="6" width="5" style="15" customWidth="1"/>
    <col min="7" max="7" width="10.25" style="15" hidden="1" customWidth="1" outlineLevel="1"/>
    <col min="8" max="8" width="13.25" style="15" hidden="1" customWidth="1" outlineLevel="1"/>
    <col min="9" max="9" width="8.75" style="15" customWidth="1" collapsed="1"/>
    <col min="10" max="10" width="11.0833333333333" style="15" customWidth="1"/>
    <col min="11" max="11" width="9.25" style="15" customWidth="1"/>
    <col min="12" max="12" width="9.08333333333333" style="15" customWidth="1"/>
    <col min="13" max="13" width="8.25" style="15" customWidth="1"/>
    <col min="14" max="14" width="11.25" style="15" customWidth="1"/>
    <col min="15" max="15" width="6.58333333333333" style="15" customWidth="1"/>
    <col min="16" max="16" width="8.25" style="15" customWidth="1"/>
    <col min="17" max="17" width="8.75" style="15" customWidth="1"/>
    <col min="18" max="16384" width="9" style="15"/>
  </cols>
  <sheetData>
    <row r="1" s="85" customFormat="1" ht="10.5" spans="1:17">
      <c r="A1" s="86" t="s">
        <v>361</v>
      </c>
      <c r="B1" s="86" t="s">
        <v>362</v>
      </c>
      <c r="C1" s="90"/>
      <c r="D1" s="236"/>
      <c r="E1" s="236"/>
      <c r="F1" s="87"/>
      <c r="G1" s="87"/>
      <c r="H1" s="87"/>
      <c r="I1" s="87"/>
      <c r="J1" s="87"/>
      <c r="K1" s="87"/>
      <c r="L1" s="87"/>
      <c r="M1" s="87"/>
      <c r="N1" s="87"/>
      <c r="O1" s="87"/>
      <c r="P1" s="87"/>
      <c r="Q1" s="87"/>
    </row>
    <row r="2" s="12" customFormat="1" ht="30" customHeight="1" spans="1:17">
      <c r="A2" s="19" t="s">
        <v>589</v>
      </c>
      <c r="B2" s="45"/>
      <c r="C2" s="45"/>
      <c r="D2" s="45"/>
      <c r="E2" s="45"/>
      <c r="F2" s="45"/>
      <c r="G2" s="45"/>
      <c r="H2" s="45"/>
      <c r="I2" s="45"/>
      <c r="J2" s="45"/>
      <c r="K2" s="45"/>
      <c r="L2" s="45"/>
      <c r="M2" s="45"/>
      <c r="N2" s="45"/>
      <c r="O2" s="45"/>
      <c r="P2" s="45"/>
      <c r="Q2" s="45"/>
    </row>
    <row r="3" ht="15" customHeight="1" spans="1:17">
      <c r="A3" s="20" t="e">
        <f>CONCATENATE(#REF!,#REF!,#REF!,#REF!,#REF!,#REF!,#REF!)</f>
        <v>#REF!</v>
      </c>
      <c r="B3" s="20"/>
      <c r="C3" s="20"/>
      <c r="D3" s="20"/>
      <c r="E3" s="20"/>
      <c r="F3" s="20"/>
      <c r="G3" s="20"/>
      <c r="H3" s="20"/>
      <c r="I3" s="20"/>
      <c r="J3" s="20"/>
      <c r="K3" s="21"/>
      <c r="L3" s="21"/>
      <c r="M3" s="21"/>
      <c r="N3" s="21"/>
      <c r="O3" s="21"/>
      <c r="P3" s="21"/>
      <c r="Q3" s="21"/>
    </row>
    <row r="4" ht="15" customHeight="1" spans="1:17">
      <c r="A4" s="20"/>
      <c r="B4" s="20"/>
      <c r="C4" s="20"/>
      <c r="D4" s="20"/>
      <c r="E4" s="20"/>
      <c r="F4" s="20"/>
      <c r="G4" s="20"/>
      <c r="H4" s="20"/>
      <c r="I4" s="20"/>
      <c r="J4" s="20"/>
      <c r="K4" s="22"/>
      <c r="L4" s="21"/>
      <c r="M4" s="21"/>
      <c r="N4" s="21"/>
      <c r="O4" s="21"/>
      <c r="P4" s="21"/>
      <c r="Q4" s="22" t="s">
        <v>590</v>
      </c>
    </row>
    <row r="5" ht="15" customHeight="1" spans="1:17">
      <c r="A5" s="23" t="e">
        <f>#REF!&amp;#REF!</f>
        <v>#REF!</v>
      </c>
      <c r="Q5" s="22" t="s">
        <v>282</v>
      </c>
    </row>
    <row r="6" s="13" customFormat="1" ht="15" customHeight="1" spans="1:17">
      <c r="A6" s="24" t="s">
        <v>283</v>
      </c>
      <c r="B6" s="24" t="s">
        <v>554</v>
      </c>
      <c r="C6" s="24" t="s">
        <v>555</v>
      </c>
      <c r="D6" s="56" t="s">
        <v>591</v>
      </c>
      <c r="E6" s="104" t="s">
        <v>592</v>
      </c>
      <c r="F6" s="104" t="s">
        <v>556</v>
      </c>
      <c r="G6" s="24" t="s">
        <v>243</v>
      </c>
      <c r="H6" s="25"/>
      <c r="I6" s="60" t="s">
        <v>244</v>
      </c>
      <c r="J6" s="61"/>
      <c r="K6" s="24" t="s">
        <v>560</v>
      </c>
      <c r="L6" s="24" t="s">
        <v>245</v>
      </c>
      <c r="M6" s="24"/>
      <c r="N6" s="24"/>
      <c r="O6" s="56" t="s">
        <v>246</v>
      </c>
      <c r="P6" s="24" t="s">
        <v>285</v>
      </c>
      <c r="Q6" s="24" t="s">
        <v>419</v>
      </c>
    </row>
    <row r="7" s="13" customFormat="1" ht="15" customHeight="1" spans="1:17">
      <c r="A7" s="24"/>
      <c r="B7" s="24"/>
      <c r="C7" s="24"/>
      <c r="D7" s="57"/>
      <c r="E7" s="106"/>
      <c r="F7" s="106"/>
      <c r="G7" s="24" t="s">
        <v>557</v>
      </c>
      <c r="H7" s="25" t="s">
        <v>559</v>
      </c>
      <c r="I7" s="36" t="s">
        <v>557</v>
      </c>
      <c r="J7" s="24" t="s">
        <v>559</v>
      </c>
      <c r="K7" s="24"/>
      <c r="L7" s="24" t="s">
        <v>593</v>
      </c>
      <c r="M7" s="24" t="s">
        <v>594</v>
      </c>
      <c r="N7" s="24" t="s">
        <v>559</v>
      </c>
      <c r="O7" s="57"/>
      <c r="P7" s="24"/>
      <c r="Q7" s="24"/>
    </row>
    <row r="8" ht="15" customHeight="1" spans="1:17">
      <c r="A8" s="27"/>
      <c r="B8" s="28"/>
      <c r="C8" s="28"/>
      <c r="D8" s="29"/>
      <c r="E8" s="237"/>
      <c r="F8" s="27"/>
      <c r="G8" s="238"/>
      <c r="H8" s="30"/>
      <c r="I8" s="239"/>
      <c r="J8" s="198"/>
      <c r="K8" s="238"/>
      <c r="L8" s="31"/>
      <c r="M8" s="27"/>
      <c r="N8" s="31"/>
      <c r="O8" s="68" t="str">
        <f>IF(OR(AND(K8=0,N8=0),N8=0),"",N8-K8)</f>
        <v/>
      </c>
      <c r="P8" s="68" t="str">
        <f>IF(ISERROR(O8/K8),"",O8/ABS(K8)*100)</f>
        <v/>
      </c>
      <c r="Q8" s="33"/>
    </row>
    <row r="9" ht="15" customHeight="1" spans="1:17">
      <c r="A9" s="27"/>
      <c r="B9" s="28"/>
      <c r="C9" s="28"/>
      <c r="D9" s="29"/>
      <c r="E9" s="237"/>
      <c r="F9" s="27"/>
      <c r="G9" s="238"/>
      <c r="H9" s="30"/>
      <c r="I9" s="239"/>
      <c r="J9" s="31"/>
      <c r="K9" s="238"/>
      <c r="L9" s="31"/>
      <c r="M9" s="27"/>
      <c r="N9" s="31"/>
      <c r="O9" s="31" t="str">
        <f t="shared" ref="O9:O31" si="0">IF(OR(AND(K9=0,N9=0),N9=0),"",N9-K9)</f>
        <v/>
      </c>
      <c r="P9" s="31" t="str">
        <f t="shared" ref="P9:P31" si="1">IF(ISERROR(O9/K9),"",O9/ABS(K9)*100)</f>
        <v/>
      </c>
      <c r="Q9" s="33"/>
    </row>
    <row r="10" ht="15" customHeight="1" spans="1:17">
      <c r="A10" s="27"/>
      <c r="B10" s="28"/>
      <c r="C10" s="28"/>
      <c r="D10" s="29"/>
      <c r="E10" s="237"/>
      <c r="F10" s="27"/>
      <c r="G10" s="238"/>
      <c r="H10" s="30"/>
      <c r="I10" s="239"/>
      <c r="J10" s="31"/>
      <c r="K10" s="238"/>
      <c r="L10" s="31"/>
      <c r="M10" s="27"/>
      <c r="N10" s="31"/>
      <c r="O10" s="31" t="str">
        <f t="shared" si="0"/>
        <v/>
      </c>
      <c r="P10" s="31" t="str">
        <f t="shared" si="1"/>
        <v/>
      </c>
      <c r="Q10" s="33"/>
    </row>
    <row r="11" ht="15" customHeight="1" spans="1:17">
      <c r="A11" s="27"/>
      <c r="B11" s="28"/>
      <c r="C11" s="28"/>
      <c r="D11" s="29"/>
      <c r="E11" s="237"/>
      <c r="F11" s="27"/>
      <c r="G11" s="238"/>
      <c r="H11" s="30"/>
      <c r="I11" s="239"/>
      <c r="J11" s="31"/>
      <c r="K11" s="238"/>
      <c r="L11" s="31"/>
      <c r="M11" s="27"/>
      <c r="N11" s="31"/>
      <c r="O11" s="31" t="str">
        <f t="shared" si="0"/>
        <v/>
      </c>
      <c r="P11" s="31" t="str">
        <f t="shared" si="1"/>
        <v/>
      </c>
      <c r="Q11" s="33"/>
    </row>
    <row r="12" ht="15" customHeight="1" spans="1:17">
      <c r="A12" s="27"/>
      <c r="B12" s="28"/>
      <c r="C12" s="28"/>
      <c r="D12" s="29"/>
      <c r="E12" s="237"/>
      <c r="F12" s="27"/>
      <c r="G12" s="238"/>
      <c r="H12" s="30"/>
      <c r="I12" s="239"/>
      <c r="J12" s="31"/>
      <c r="K12" s="238"/>
      <c r="L12" s="31"/>
      <c r="M12" s="27"/>
      <c r="N12" s="31"/>
      <c r="O12" s="31" t="str">
        <f t="shared" si="0"/>
        <v/>
      </c>
      <c r="P12" s="31" t="str">
        <f t="shared" si="1"/>
        <v/>
      </c>
      <c r="Q12" s="33"/>
    </row>
    <row r="13" ht="15" customHeight="1" spans="1:17">
      <c r="A13" s="27"/>
      <c r="B13" s="28"/>
      <c r="C13" s="28"/>
      <c r="D13" s="29"/>
      <c r="E13" s="237"/>
      <c r="F13" s="27"/>
      <c r="G13" s="238"/>
      <c r="H13" s="30"/>
      <c r="I13" s="239"/>
      <c r="J13" s="31"/>
      <c r="K13" s="238"/>
      <c r="L13" s="31"/>
      <c r="M13" s="27"/>
      <c r="N13" s="31"/>
      <c r="O13" s="31" t="str">
        <f t="shared" si="0"/>
        <v/>
      </c>
      <c r="P13" s="31" t="str">
        <f t="shared" si="1"/>
        <v/>
      </c>
      <c r="Q13" s="33"/>
    </row>
    <row r="14" ht="15" customHeight="1" spans="1:17">
      <c r="A14" s="27"/>
      <c r="B14" s="28"/>
      <c r="C14" s="28"/>
      <c r="D14" s="29"/>
      <c r="E14" s="237"/>
      <c r="F14" s="27"/>
      <c r="G14" s="238"/>
      <c r="H14" s="30"/>
      <c r="I14" s="239"/>
      <c r="J14" s="31"/>
      <c r="K14" s="238"/>
      <c r="L14" s="31"/>
      <c r="M14" s="27"/>
      <c r="N14" s="31"/>
      <c r="O14" s="31" t="str">
        <f t="shared" si="0"/>
        <v/>
      </c>
      <c r="P14" s="31" t="str">
        <f t="shared" si="1"/>
        <v/>
      </c>
      <c r="Q14" s="33"/>
    </row>
    <row r="15" ht="15" customHeight="1" spans="1:17">
      <c r="A15" s="27"/>
      <c r="B15" s="28"/>
      <c r="C15" s="28"/>
      <c r="D15" s="29"/>
      <c r="E15" s="237"/>
      <c r="F15" s="27"/>
      <c r="G15" s="238"/>
      <c r="H15" s="30"/>
      <c r="I15" s="239"/>
      <c r="J15" s="31"/>
      <c r="K15" s="238"/>
      <c r="L15" s="31"/>
      <c r="M15" s="27"/>
      <c r="N15" s="31"/>
      <c r="O15" s="31" t="str">
        <f t="shared" si="0"/>
        <v/>
      </c>
      <c r="P15" s="31" t="str">
        <f t="shared" si="1"/>
        <v/>
      </c>
      <c r="Q15" s="33"/>
    </row>
    <row r="16" ht="15" customHeight="1" spans="1:17">
      <c r="A16" s="27"/>
      <c r="B16" s="28"/>
      <c r="C16" s="28"/>
      <c r="D16" s="29"/>
      <c r="E16" s="237"/>
      <c r="F16" s="27"/>
      <c r="G16" s="238"/>
      <c r="H16" s="30"/>
      <c r="I16" s="239"/>
      <c r="J16" s="31"/>
      <c r="K16" s="238"/>
      <c r="L16" s="31"/>
      <c r="M16" s="27"/>
      <c r="N16" s="31"/>
      <c r="O16" s="31" t="str">
        <f t="shared" si="0"/>
        <v/>
      </c>
      <c r="P16" s="31" t="str">
        <f t="shared" si="1"/>
        <v/>
      </c>
      <c r="Q16" s="33"/>
    </row>
    <row r="17" ht="15" customHeight="1" spans="1:17">
      <c r="A17" s="27"/>
      <c r="B17" s="28"/>
      <c r="C17" s="28"/>
      <c r="D17" s="29"/>
      <c r="E17" s="237"/>
      <c r="F17" s="27"/>
      <c r="G17" s="238"/>
      <c r="H17" s="30"/>
      <c r="I17" s="239"/>
      <c r="J17" s="31"/>
      <c r="K17" s="238"/>
      <c r="L17" s="31"/>
      <c r="M17" s="27"/>
      <c r="N17" s="31"/>
      <c r="O17" s="31" t="str">
        <f t="shared" si="0"/>
        <v/>
      </c>
      <c r="P17" s="31" t="str">
        <f t="shared" si="1"/>
        <v/>
      </c>
      <c r="Q17" s="33"/>
    </row>
    <row r="18" ht="15" customHeight="1" spans="1:17">
      <c r="A18" s="27"/>
      <c r="B18" s="28"/>
      <c r="C18" s="28"/>
      <c r="D18" s="29"/>
      <c r="E18" s="237"/>
      <c r="F18" s="27"/>
      <c r="G18" s="238"/>
      <c r="H18" s="30"/>
      <c r="I18" s="239"/>
      <c r="J18" s="31"/>
      <c r="K18" s="238"/>
      <c r="L18" s="31"/>
      <c r="M18" s="27"/>
      <c r="N18" s="31"/>
      <c r="O18" s="31" t="str">
        <f t="shared" si="0"/>
        <v/>
      </c>
      <c r="P18" s="31" t="str">
        <f t="shared" si="1"/>
        <v/>
      </c>
      <c r="Q18" s="33"/>
    </row>
    <row r="19" ht="15" customHeight="1" spans="1:17">
      <c r="A19" s="27"/>
      <c r="B19" s="28"/>
      <c r="C19" s="28"/>
      <c r="D19" s="29"/>
      <c r="E19" s="237"/>
      <c r="F19" s="27"/>
      <c r="G19" s="238"/>
      <c r="H19" s="30"/>
      <c r="I19" s="239"/>
      <c r="J19" s="31"/>
      <c r="K19" s="238"/>
      <c r="L19" s="31"/>
      <c r="M19" s="27"/>
      <c r="N19" s="31"/>
      <c r="O19" s="31" t="str">
        <f t="shared" si="0"/>
        <v/>
      </c>
      <c r="P19" s="31" t="str">
        <f t="shared" si="1"/>
        <v/>
      </c>
      <c r="Q19" s="33"/>
    </row>
    <row r="20" ht="15" customHeight="1" spans="1:17">
      <c r="A20" s="27"/>
      <c r="B20" s="28"/>
      <c r="C20" s="28"/>
      <c r="D20" s="29"/>
      <c r="E20" s="237"/>
      <c r="F20" s="27"/>
      <c r="G20" s="238"/>
      <c r="H20" s="30"/>
      <c r="I20" s="239"/>
      <c r="J20" s="31"/>
      <c r="K20" s="238"/>
      <c r="L20" s="31"/>
      <c r="M20" s="27"/>
      <c r="N20" s="31"/>
      <c r="O20" s="31" t="str">
        <f t="shared" si="0"/>
        <v/>
      </c>
      <c r="P20" s="31" t="str">
        <f t="shared" si="1"/>
        <v/>
      </c>
      <c r="Q20" s="33"/>
    </row>
    <row r="21" ht="15" customHeight="1" spans="1:17">
      <c r="A21" s="27"/>
      <c r="B21" s="28"/>
      <c r="C21" s="28"/>
      <c r="D21" s="29"/>
      <c r="E21" s="237"/>
      <c r="F21" s="27"/>
      <c r="G21" s="238"/>
      <c r="H21" s="30"/>
      <c r="I21" s="239"/>
      <c r="J21" s="31"/>
      <c r="K21" s="238"/>
      <c r="L21" s="31"/>
      <c r="M21" s="27"/>
      <c r="N21" s="31"/>
      <c r="O21" s="31" t="str">
        <f t="shared" si="0"/>
        <v/>
      </c>
      <c r="P21" s="31" t="str">
        <f t="shared" si="1"/>
        <v/>
      </c>
      <c r="Q21" s="33"/>
    </row>
    <row r="22" ht="15" customHeight="1" spans="1:17">
      <c r="A22" s="27"/>
      <c r="B22" s="28"/>
      <c r="C22" s="28"/>
      <c r="D22" s="29"/>
      <c r="E22" s="237"/>
      <c r="F22" s="27"/>
      <c r="G22" s="238"/>
      <c r="H22" s="30"/>
      <c r="I22" s="239"/>
      <c r="J22" s="31"/>
      <c r="K22" s="238"/>
      <c r="L22" s="31"/>
      <c r="M22" s="27"/>
      <c r="N22" s="31"/>
      <c r="O22" s="31" t="str">
        <f t="shared" si="0"/>
        <v/>
      </c>
      <c r="P22" s="31" t="str">
        <f t="shared" si="1"/>
        <v/>
      </c>
      <c r="Q22" s="33"/>
    </row>
    <row r="23" ht="15" customHeight="1" spans="1:17">
      <c r="A23" s="27"/>
      <c r="B23" s="28"/>
      <c r="C23" s="28"/>
      <c r="D23" s="29"/>
      <c r="E23" s="237"/>
      <c r="F23" s="27"/>
      <c r="G23" s="238"/>
      <c r="H23" s="30"/>
      <c r="I23" s="239"/>
      <c r="J23" s="31"/>
      <c r="K23" s="238"/>
      <c r="L23" s="31"/>
      <c r="M23" s="27"/>
      <c r="N23" s="31"/>
      <c r="O23" s="31" t="str">
        <f t="shared" si="0"/>
        <v/>
      </c>
      <c r="P23" s="31" t="str">
        <f t="shared" si="1"/>
        <v/>
      </c>
      <c r="Q23" s="33"/>
    </row>
    <row r="24" ht="15" customHeight="1" spans="1:17">
      <c r="A24" s="27"/>
      <c r="B24" s="28"/>
      <c r="C24" s="28"/>
      <c r="D24" s="29"/>
      <c r="E24" s="237"/>
      <c r="F24" s="27"/>
      <c r="G24" s="238"/>
      <c r="H24" s="30"/>
      <c r="I24" s="239"/>
      <c r="J24" s="31"/>
      <c r="K24" s="238"/>
      <c r="L24" s="31"/>
      <c r="M24" s="27"/>
      <c r="N24" s="31"/>
      <c r="O24" s="31" t="str">
        <f t="shared" si="0"/>
        <v/>
      </c>
      <c r="P24" s="31" t="str">
        <f t="shared" si="1"/>
        <v/>
      </c>
      <c r="Q24" s="33"/>
    </row>
    <row r="25" ht="15" customHeight="1" spans="1:17">
      <c r="A25" s="27"/>
      <c r="B25" s="28"/>
      <c r="C25" s="28"/>
      <c r="D25" s="29"/>
      <c r="E25" s="237"/>
      <c r="F25" s="27"/>
      <c r="G25" s="238"/>
      <c r="H25" s="30"/>
      <c r="I25" s="239"/>
      <c r="J25" s="31"/>
      <c r="K25" s="238"/>
      <c r="L25" s="31"/>
      <c r="M25" s="27"/>
      <c r="N25" s="31"/>
      <c r="O25" s="31" t="str">
        <f t="shared" si="0"/>
        <v/>
      </c>
      <c r="P25" s="31" t="str">
        <f t="shared" si="1"/>
        <v/>
      </c>
      <c r="Q25" s="33"/>
    </row>
    <row r="26" ht="15" customHeight="1" spans="1:17">
      <c r="A26" s="27"/>
      <c r="B26" s="28"/>
      <c r="C26" s="28"/>
      <c r="D26" s="29"/>
      <c r="E26" s="237"/>
      <c r="F26" s="27"/>
      <c r="G26" s="238"/>
      <c r="H26" s="30"/>
      <c r="I26" s="239"/>
      <c r="J26" s="31"/>
      <c r="K26" s="238"/>
      <c r="L26" s="31"/>
      <c r="M26" s="27"/>
      <c r="N26" s="31"/>
      <c r="O26" s="31" t="str">
        <f t="shared" si="0"/>
        <v/>
      </c>
      <c r="P26" s="31" t="str">
        <f t="shared" si="1"/>
        <v/>
      </c>
      <c r="Q26" s="33"/>
    </row>
    <row r="27" ht="15" customHeight="1" spans="1:17">
      <c r="A27" s="27"/>
      <c r="B27" s="28"/>
      <c r="C27" s="28"/>
      <c r="D27" s="29"/>
      <c r="E27" s="237"/>
      <c r="F27" s="27"/>
      <c r="G27" s="238"/>
      <c r="H27" s="30"/>
      <c r="I27" s="239"/>
      <c r="J27" s="31"/>
      <c r="K27" s="238"/>
      <c r="L27" s="31"/>
      <c r="M27" s="27"/>
      <c r="N27" s="31"/>
      <c r="O27" s="31" t="str">
        <f t="shared" si="0"/>
        <v/>
      </c>
      <c r="P27" s="31" t="str">
        <f t="shared" si="1"/>
        <v/>
      </c>
      <c r="Q27" s="33"/>
    </row>
    <row r="28" ht="15" customHeight="1" spans="1:17">
      <c r="A28" s="27"/>
      <c r="B28" s="28"/>
      <c r="C28" s="28"/>
      <c r="D28" s="29"/>
      <c r="E28" s="237"/>
      <c r="F28" s="27"/>
      <c r="G28" s="238"/>
      <c r="H28" s="30"/>
      <c r="I28" s="239"/>
      <c r="J28" s="31"/>
      <c r="K28" s="238"/>
      <c r="L28" s="31"/>
      <c r="M28" s="27"/>
      <c r="N28" s="31"/>
      <c r="O28" s="31" t="str">
        <f t="shared" si="0"/>
        <v/>
      </c>
      <c r="P28" s="31" t="str">
        <f t="shared" si="1"/>
        <v/>
      </c>
      <c r="Q28" s="33"/>
    </row>
    <row r="29" ht="15" customHeight="1" spans="1:17">
      <c r="A29" s="93" t="s">
        <v>475</v>
      </c>
      <c r="B29" s="94"/>
      <c r="C29" s="98"/>
      <c r="D29" s="37"/>
      <c r="E29" s="40">
        <f>SUM(E8:E28)</f>
        <v>0</v>
      </c>
      <c r="F29" s="24"/>
      <c r="G29" s="59"/>
      <c r="H29" s="38">
        <f>SUM(H8:H28)</f>
        <v>0</v>
      </c>
      <c r="I29" s="62"/>
      <c r="J29" s="40">
        <f>SUM(J8:J28)</f>
        <v>0</v>
      </c>
      <c r="K29" s="59"/>
      <c r="L29" s="40"/>
      <c r="M29" s="24"/>
      <c r="N29" s="40">
        <f>SUM(N8:N28)</f>
        <v>0</v>
      </c>
      <c r="O29" s="40" t="str">
        <f t="shared" si="0"/>
        <v/>
      </c>
      <c r="P29" s="40" t="str">
        <f t="shared" si="1"/>
        <v/>
      </c>
      <c r="Q29" s="33"/>
    </row>
    <row r="30" ht="15" customHeight="1" spans="1:17">
      <c r="A30" s="101" t="s">
        <v>533</v>
      </c>
      <c r="B30" s="101"/>
      <c r="C30" s="28"/>
      <c r="D30" s="29"/>
      <c r="E30" s="237"/>
      <c r="F30" s="27"/>
      <c r="G30" s="75"/>
      <c r="H30" s="30"/>
      <c r="I30" s="128"/>
      <c r="J30" s="31"/>
      <c r="K30" s="75"/>
      <c r="L30" s="31"/>
      <c r="M30" s="27"/>
      <c r="N30" s="31"/>
      <c r="O30" s="31" t="str">
        <f t="shared" si="0"/>
        <v/>
      </c>
      <c r="P30" s="31" t="str">
        <f t="shared" si="1"/>
        <v/>
      </c>
      <c r="Q30" s="33"/>
    </row>
    <row r="31" s="14" customFormat="1" ht="15" customHeight="1" spans="1:17">
      <c r="A31" s="93" t="s">
        <v>478</v>
      </c>
      <c r="B31" s="94"/>
      <c r="C31" s="36"/>
      <c r="D31" s="37"/>
      <c r="E31" s="40">
        <f>E29-E30</f>
        <v>0</v>
      </c>
      <c r="F31" s="41"/>
      <c r="G31" s="59"/>
      <c r="H31" s="38">
        <f>H29-H30</f>
        <v>0</v>
      </c>
      <c r="I31" s="62"/>
      <c r="J31" s="40">
        <f>J29-J30</f>
        <v>0</v>
      </c>
      <c r="K31" s="59"/>
      <c r="L31" s="40"/>
      <c r="M31" s="24"/>
      <c r="N31" s="40">
        <f>N29-N30</f>
        <v>0</v>
      </c>
      <c r="O31" s="40" t="str">
        <f t="shared" si="0"/>
        <v/>
      </c>
      <c r="P31" s="40" t="str">
        <f t="shared" si="1"/>
        <v/>
      </c>
      <c r="Q31" s="41"/>
    </row>
  </sheetData>
  <mergeCells count="18">
    <mergeCell ref="A2:Q2"/>
    <mergeCell ref="A3:Q3"/>
    <mergeCell ref="G6:H6"/>
    <mergeCell ref="I6:J6"/>
    <mergeCell ref="L6:N6"/>
    <mergeCell ref="A29:B29"/>
    <mergeCell ref="A30:B30"/>
    <mergeCell ref="A31:B31"/>
    <mergeCell ref="A6:A7"/>
    <mergeCell ref="B6:B7"/>
    <mergeCell ref="C6:C7"/>
    <mergeCell ref="D6:D7"/>
    <mergeCell ref="E6:E7"/>
    <mergeCell ref="F6:F7"/>
    <mergeCell ref="K6:K7"/>
    <mergeCell ref="O6:O7"/>
    <mergeCell ref="P6:P7"/>
    <mergeCell ref="Q6:Q7"/>
  </mergeCells>
  <hyperlinks>
    <hyperlink ref="A1" location="索引目录!E25" display="返回索引页"/>
    <hyperlink ref="B1" location="存货汇总!B30"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N31"/>
  <sheetViews>
    <sheetView zoomScale="90" zoomScaleNormal="90" workbookViewId="0">
      <pane ySplit="7" topLeftCell="A8" activePane="bottomLeft" state="frozen"/>
      <selection/>
      <selection pane="bottomLeft" activeCell="M10" sqref="M10"/>
    </sheetView>
  </sheetViews>
  <sheetFormatPr defaultColWidth="9" defaultRowHeight="15.5"/>
  <cols>
    <col min="1" max="1" width="6.75" customWidth="1"/>
    <col min="2" max="2" width="22.0833333333333" customWidth="1"/>
    <col min="3" max="3" width="8.58333333333333" customWidth="1"/>
    <col min="4" max="4" width="15.75" customWidth="1"/>
    <col min="5" max="5" width="10.25" customWidth="1"/>
    <col min="6" max="7" width="6.25" customWidth="1"/>
    <col min="8" max="8" width="9.75" hidden="1" customWidth="1" outlineLevel="1"/>
    <col min="9" max="9" width="12.0833333333333" customWidth="1" collapsed="1"/>
    <col min="10" max="10" width="13"/>
    <col min="14" max="14" width="7.25" customWidth="1"/>
  </cols>
  <sheetData>
    <row r="1" s="201" customFormat="1" ht="10.9" customHeight="1" spans="1:14">
      <c r="A1" s="202" t="s">
        <v>595</v>
      </c>
      <c r="B1" s="202" t="s">
        <v>362</v>
      </c>
    </row>
    <row r="2" ht="23" spans="1:14">
      <c r="A2" s="203" t="s">
        <v>596</v>
      </c>
      <c r="B2" s="204"/>
      <c r="C2" s="204"/>
      <c r="D2" s="204"/>
      <c r="E2" s="204"/>
      <c r="F2" s="204"/>
      <c r="G2" s="204"/>
      <c r="H2" s="204"/>
      <c r="I2" s="204"/>
      <c r="J2" s="204"/>
      <c r="K2" s="204"/>
      <c r="L2" s="204"/>
      <c r="M2" s="204"/>
      <c r="N2" s="204"/>
    </row>
    <row r="3" spans="1:14">
      <c r="A3" s="205" t="e">
        <f>CONCATENATE(#REF!,#REF!,#REF!,#REF!,#REF!,#REF!,#REF!)</f>
        <v>#REF!</v>
      </c>
      <c r="B3" s="206"/>
      <c r="C3" s="206"/>
      <c r="D3" s="206"/>
      <c r="E3" s="207"/>
      <c r="F3" s="206"/>
      <c r="G3" s="206"/>
      <c r="H3" s="206"/>
      <c r="I3" s="206"/>
      <c r="J3" s="206"/>
      <c r="K3" s="206"/>
      <c r="L3" s="206"/>
      <c r="M3" s="206"/>
      <c r="N3" s="206"/>
    </row>
    <row r="4" spans="1:14">
      <c r="A4" s="205"/>
      <c r="B4" s="205"/>
      <c r="C4" s="205"/>
      <c r="D4" s="205"/>
      <c r="E4" s="208"/>
      <c r="F4" s="205"/>
      <c r="G4" s="205"/>
      <c r="H4" s="205"/>
      <c r="I4" s="205"/>
      <c r="J4" s="205"/>
      <c r="K4" s="205"/>
      <c r="L4" s="205"/>
      <c r="M4" s="205"/>
      <c r="N4" s="22" t="s">
        <v>597</v>
      </c>
    </row>
    <row r="5" spans="1:14">
      <c r="A5" s="206" t="e">
        <f>#REF!&amp;#REF!</f>
        <v>#REF!</v>
      </c>
      <c r="B5" s="206"/>
      <c r="C5" s="206"/>
      <c r="D5" s="206"/>
      <c r="E5" s="207"/>
      <c r="F5" s="206"/>
      <c r="G5" s="206"/>
      <c r="H5" s="206"/>
      <c r="I5" s="206"/>
      <c r="J5" s="194"/>
      <c r="K5" s="206"/>
      <c r="L5" s="206"/>
      <c r="M5" s="206"/>
      <c r="N5" s="22" t="s">
        <v>282</v>
      </c>
    </row>
    <row r="6" spans="1:14">
      <c r="A6" s="209" t="s">
        <v>283</v>
      </c>
      <c r="B6" s="209" t="s">
        <v>484</v>
      </c>
      <c r="C6" s="209" t="s">
        <v>485</v>
      </c>
      <c r="D6" s="210" t="s">
        <v>598</v>
      </c>
      <c r="E6" s="210" t="s">
        <v>599</v>
      </c>
      <c r="F6" s="210" t="s">
        <v>600</v>
      </c>
      <c r="G6" s="209" t="s">
        <v>416</v>
      </c>
      <c r="H6" s="211" t="s">
        <v>243</v>
      </c>
      <c r="I6" s="212" t="s">
        <v>417</v>
      </c>
      <c r="J6" s="213" t="s">
        <v>601</v>
      </c>
      <c r="K6" s="213" t="s">
        <v>245</v>
      </c>
      <c r="L6" s="213" t="s">
        <v>246</v>
      </c>
      <c r="M6" s="209" t="s">
        <v>285</v>
      </c>
      <c r="N6" s="209" t="s">
        <v>419</v>
      </c>
    </row>
    <row r="7" spans="1:14">
      <c r="A7" s="214"/>
      <c r="B7" s="214"/>
      <c r="C7" s="214"/>
      <c r="D7" s="214"/>
      <c r="E7" s="214"/>
      <c r="F7" s="214"/>
      <c r="G7" s="214"/>
      <c r="H7" s="215"/>
      <c r="I7" s="216"/>
      <c r="J7" s="216"/>
      <c r="K7" s="216"/>
      <c r="L7" s="216"/>
      <c r="M7" s="217"/>
      <c r="N7" s="214"/>
    </row>
    <row r="8" spans="1:14">
      <c r="A8" s="27"/>
      <c r="B8" s="218"/>
      <c r="C8" s="218"/>
      <c r="D8" s="218"/>
      <c r="E8" s="29"/>
      <c r="F8" s="219"/>
      <c r="G8" s="218"/>
      <c r="H8" s="220"/>
      <c r="I8" s="220"/>
      <c r="J8" s="198"/>
      <c r="K8" s="221"/>
      <c r="L8" s="68" t="str">
        <f>IF(OR(AND(J8=0,K8=0),K8=0),"",K8-J8)</f>
        <v/>
      </c>
      <c r="M8" s="68" t="str">
        <f>IF(ISERROR(L8/J8),"",L8/ABS(J8)*100)</f>
        <v/>
      </c>
      <c r="N8" s="218"/>
    </row>
    <row r="9" spans="1:14">
      <c r="A9" s="27"/>
      <c r="B9" s="218"/>
      <c r="C9" s="218"/>
      <c r="D9" s="218"/>
      <c r="E9" s="29"/>
      <c r="F9" s="219"/>
      <c r="G9" s="218"/>
      <c r="H9" s="220"/>
      <c r="I9" s="220"/>
      <c r="J9" s="221"/>
      <c r="K9" s="221"/>
      <c r="L9" s="221" t="str">
        <f t="shared" ref="L9:L31" si="0">IF(OR(AND(J9=0,K9=0),K9=0),"",K9-J9)</f>
        <v/>
      </c>
      <c r="M9" s="222" t="str">
        <f t="shared" ref="M9:M31" si="1">IF(ISERROR(L9/J9),"",L9/ABS(J9)*100)</f>
        <v/>
      </c>
      <c r="N9" s="218"/>
    </row>
    <row r="10" spans="1:14">
      <c r="A10" s="27"/>
      <c r="B10" s="218"/>
      <c r="C10" s="218"/>
      <c r="D10" s="218"/>
      <c r="E10" s="29"/>
      <c r="F10" s="219"/>
      <c r="G10" s="218"/>
      <c r="H10" s="220"/>
      <c r="I10" s="220"/>
      <c r="J10" s="221"/>
      <c r="K10" s="221"/>
      <c r="L10" s="221" t="str">
        <f t="shared" si="0"/>
        <v/>
      </c>
      <c r="M10" s="222" t="str">
        <f t="shared" si="1"/>
        <v/>
      </c>
      <c r="N10" s="218"/>
    </row>
    <row r="11" spans="1:14">
      <c r="A11" s="27"/>
      <c r="B11" s="218"/>
      <c r="C11" s="218"/>
      <c r="D11" s="218"/>
      <c r="E11" s="29"/>
      <c r="F11" s="219"/>
      <c r="G11" s="218"/>
      <c r="H11" s="220"/>
      <c r="I11" s="220"/>
      <c r="J11" s="221"/>
      <c r="K11" s="221"/>
      <c r="L11" s="221" t="str">
        <f t="shared" si="0"/>
        <v/>
      </c>
      <c r="M11" s="222" t="str">
        <f t="shared" si="1"/>
        <v/>
      </c>
      <c r="N11" s="218"/>
    </row>
    <row r="12" spans="1:14">
      <c r="A12" s="27"/>
      <c r="B12" s="218"/>
      <c r="C12" s="218"/>
      <c r="D12" s="218"/>
      <c r="E12" s="29"/>
      <c r="F12" s="219"/>
      <c r="G12" s="218"/>
      <c r="H12" s="220"/>
      <c r="I12" s="220"/>
      <c r="J12" s="221"/>
      <c r="K12" s="221"/>
      <c r="L12" s="221" t="str">
        <f t="shared" si="0"/>
        <v/>
      </c>
      <c r="M12" s="222" t="str">
        <f t="shared" si="1"/>
        <v/>
      </c>
      <c r="N12" s="218"/>
    </row>
    <row r="13" spans="1:14">
      <c r="A13" s="27"/>
      <c r="B13" s="218"/>
      <c r="C13" s="218"/>
      <c r="D13" s="218"/>
      <c r="E13" s="29"/>
      <c r="F13" s="219"/>
      <c r="G13" s="218"/>
      <c r="H13" s="220"/>
      <c r="I13" s="220"/>
      <c r="J13" s="221"/>
      <c r="K13" s="221"/>
      <c r="L13" s="221" t="str">
        <f t="shared" si="0"/>
        <v/>
      </c>
      <c r="M13" s="222" t="str">
        <f t="shared" si="1"/>
        <v/>
      </c>
      <c r="N13" s="218"/>
    </row>
    <row r="14" spans="1:14">
      <c r="A14" s="27"/>
      <c r="B14" s="218"/>
      <c r="C14" s="218"/>
      <c r="D14" s="218"/>
      <c r="E14" s="29"/>
      <c r="F14" s="219"/>
      <c r="G14" s="218"/>
      <c r="H14" s="220"/>
      <c r="I14" s="220"/>
      <c r="J14" s="221"/>
      <c r="K14" s="221"/>
      <c r="L14" s="221" t="str">
        <f t="shared" si="0"/>
        <v/>
      </c>
      <c r="M14" s="222" t="str">
        <f t="shared" si="1"/>
        <v/>
      </c>
      <c r="N14" s="218"/>
    </row>
    <row r="15" spans="1:14">
      <c r="A15" s="27"/>
      <c r="B15" s="218"/>
      <c r="C15" s="218"/>
      <c r="D15" s="218"/>
      <c r="E15" s="29"/>
      <c r="F15" s="219"/>
      <c r="G15" s="218"/>
      <c r="H15" s="220"/>
      <c r="I15" s="220"/>
      <c r="J15" s="221"/>
      <c r="K15" s="221"/>
      <c r="L15" s="221" t="str">
        <f t="shared" si="0"/>
        <v/>
      </c>
      <c r="M15" s="222" t="str">
        <f t="shared" si="1"/>
        <v/>
      </c>
      <c r="N15" s="218"/>
    </row>
    <row r="16" spans="1:14">
      <c r="A16" s="27"/>
      <c r="B16" s="218"/>
      <c r="C16" s="218"/>
      <c r="D16" s="218"/>
      <c r="E16" s="29"/>
      <c r="F16" s="219"/>
      <c r="G16" s="218"/>
      <c r="H16" s="220"/>
      <c r="I16" s="220"/>
      <c r="J16" s="221"/>
      <c r="K16" s="221"/>
      <c r="L16" s="221" t="str">
        <f t="shared" si="0"/>
        <v/>
      </c>
      <c r="M16" s="222" t="str">
        <f t="shared" si="1"/>
        <v/>
      </c>
      <c r="N16" s="218"/>
    </row>
    <row r="17" spans="1:14">
      <c r="A17" s="27"/>
      <c r="B17" s="218"/>
      <c r="C17" s="218"/>
      <c r="D17" s="218"/>
      <c r="E17" s="29"/>
      <c r="F17" s="219"/>
      <c r="G17" s="218"/>
      <c r="H17" s="220"/>
      <c r="I17" s="220"/>
      <c r="J17" s="221"/>
      <c r="K17" s="221"/>
      <c r="L17" s="221" t="str">
        <f t="shared" si="0"/>
        <v/>
      </c>
      <c r="M17" s="222" t="str">
        <f t="shared" si="1"/>
        <v/>
      </c>
      <c r="N17" s="218"/>
    </row>
    <row r="18" spans="1:14">
      <c r="A18" s="27"/>
      <c r="B18" s="218"/>
      <c r="C18" s="218"/>
      <c r="D18" s="218"/>
      <c r="E18" s="29"/>
      <c r="F18" s="219"/>
      <c r="G18" s="218"/>
      <c r="H18" s="220"/>
      <c r="I18" s="220"/>
      <c r="J18" s="221"/>
      <c r="K18" s="221"/>
      <c r="L18" s="221"/>
      <c r="M18" s="222"/>
      <c r="N18" s="218"/>
    </row>
    <row r="19" spans="1:14">
      <c r="A19" s="27"/>
      <c r="B19" s="218"/>
      <c r="C19" s="218"/>
      <c r="D19" s="218"/>
      <c r="E19" s="29"/>
      <c r="F19" s="219"/>
      <c r="G19" s="218"/>
      <c r="H19" s="220"/>
      <c r="I19" s="220"/>
      <c r="J19" s="221"/>
      <c r="K19" s="221"/>
      <c r="L19" s="221"/>
      <c r="M19" s="222"/>
      <c r="N19" s="218"/>
    </row>
    <row r="20" spans="1:14">
      <c r="A20" s="27"/>
      <c r="B20" s="218"/>
      <c r="C20" s="218"/>
      <c r="D20" s="218"/>
      <c r="E20" s="29"/>
      <c r="F20" s="219"/>
      <c r="G20" s="218"/>
      <c r="H20" s="220"/>
      <c r="I20" s="220"/>
      <c r="J20" s="221"/>
      <c r="K20" s="221"/>
      <c r="L20" s="221"/>
      <c r="M20" s="222"/>
      <c r="N20" s="218"/>
    </row>
    <row r="21" spans="1:14">
      <c r="A21" s="27"/>
      <c r="B21" s="218"/>
      <c r="C21" s="218"/>
      <c r="D21" s="218"/>
      <c r="E21" s="29"/>
      <c r="F21" s="219"/>
      <c r="G21" s="218"/>
      <c r="H21" s="220"/>
      <c r="I21" s="220"/>
      <c r="J21" s="221"/>
      <c r="K21" s="221"/>
      <c r="L21" s="221"/>
      <c r="M21" s="222"/>
      <c r="N21" s="218"/>
    </row>
    <row r="22" spans="1:14">
      <c r="A22" s="27"/>
      <c r="B22" s="218"/>
      <c r="C22" s="218"/>
      <c r="D22" s="218"/>
      <c r="E22" s="29"/>
      <c r="F22" s="219"/>
      <c r="G22" s="218"/>
      <c r="H22" s="220"/>
      <c r="I22" s="220"/>
      <c r="J22" s="221"/>
      <c r="K22" s="221"/>
      <c r="L22" s="221"/>
      <c r="M22" s="222"/>
      <c r="N22" s="218"/>
    </row>
    <row r="23" spans="1:14">
      <c r="A23" s="27"/>
      <c r="B23" s="218"/>
      <c r="C23" s="218"/>
      <c r="D23" s="218"/>
      <c r="E23" s="29"/>
      <c r="F23" s="219"/>
      <c r="G23" s="218"/>
      <c r="H23" s="220"/>
      <c r="I23" s="220"/>
      <c r="J23" s="221"/>
      <c r="K23" s="221"/>
      <c r="L23" s="221"/>
      <c r="M23" s="222"/>
      <c r="N23" s="218"/>
    </row>
    <row r="24" spans="1:14">
      <c r="A24" s="27"/>
      <c r="B24" s="218"/>
      <c r="C24" s="218"/>
      <c r="D24" s="218"/>
      <c r="E24" s="29"/>
      <c r="F24" s="219"/>
      <c r="G24" s="218"/>
      <c r="H24" s="220"/>
      <c r="I24" s="220"/>
      <c r="J24" s="221"/>
      <c r="K24" s="221"/>
      <c r="L24" s="221"/>
      <c r="M24" s="222"/>
      <c r="N24" s="218"/>
    </row>
    <row r="25" spans="1:14">
      <c r="A25" s="27"/>
      <c r="B25" s="218"/>
      <c r="C25" s="218"/>
      <c r="D25" s="218"/>
      <c r="E25" s="29"/>
      <c r="F25" s="219"/>
      <c r="G25" s="218"/>
      <c r="H25" s="220"/>
      <c r="I25" s="220"/>
      <c r="J25" s="221"/>
      <c r="K25" s="221"/>
      <c r="L25" s="221"/>
      <c r="M25" s="222"/>
      <c r="N25" s="218"/>
    </row>
    <row r="26" spans="1:14">
      <c r="A26" s="27"/>
      <c r="B26" s="218"/>
      <c r="C26" s="218"/>
      <c r="D26" s="218"/>
      <c r="E26" s="29"/>
      <c r="F26" s="219"/>
      <c r="G26" s="218"/>
      <c r="H26" s="220"/>
      <c r="I26" s="220"/>
      <c r="J26" s="221"/>
      <c r="K26" s="221"/>
      <c r="L26" s="221"/>
      <c r="M26" s="222"/>
      <c r="N26" s="218"/>
    </row>
    <row r="27" spans="1:14">
      <c r="A27" s="27"/>
      <c r="B27" s="218"/>
      <c r="C27" s="218"/>
      <c r="D27" s="218"/>
      <c r="E27" s="29"/>
      <c r="F27" s="219"/>
      <c r="G27" s="218"/>
      <c r="H27" s="220"/>
      <c r="I27" s="220"/>
      <c r="J27" s="221"/>
      <c r="K27" s="221"/>
      <c r="L27" s="221" t="str">
        <f t="shared" si="0"/>
        <v/>
      </c>
      <c r="M27" s="222" t="str">
        <f t="shared" si="1"/>
        <v/>
      </c>
      <c r="N27" s="218"/>
    </row>
    <row r="28" spans="1:14">
      <c r="A28" s="223" t="s">
        <v>602</v>
      </c>
      <c r="B28" s="224"/>
      <c r="C28" s="218"/>
      <c r="D28" s="218"/>
      <c r="E28" s="225"/>
      <c r="F28" s="219"/>
      <c r="G28" s="218"/>
      <c r="H28" s="226">
        <f>SUM(H8:H27)</f>
        <v>0</v>
      </c>
      <c r="I28" s="226"/>
      <c r="J28" s="226">
        <f>SUM(J8:J27)</f>
        <v>0</v>
      </c>
      <c r="K28" s="226">
        <f>SUM(K8:K27)</f>
        <v>0</v>
      </c>
      <c r="L28" s="226" t="str">
        <f t="shared" si="0"/>
        <v/>
      </c>
      <c r="M28" s="222" t="str">
        <f t="shared" si="1"/>
        <v/>
      </c>
      <c r="N28" s="218"/>
    </row>
    <row r="29" spans="1:14">
      <c r="A29" s="227" t="s">
        <v>603</v>
      </c>
      <c r="B29" s="228"/>
      <c r="C29" s="218"/>
      <c r="D29" s="218"/>
      <c r="E29" s="225"/>
      <c r="F29" s="219"/>
      <c r="G29" s="218"/>
      <c r="H29" s="226">
        <v>0</v>
      </c>
      <c r="I29" s="226"/>
      <c r="J29" s="226">
        <v>0</v>
      </c>
      <c r="K29" s="226"/>
      <c r="L29" s="226" t="str">
        <f t="shared" si="0"/>
        <v/>
      </c>
      <c r="M29" s="222" t="str">
        <f t="shared" si="1"/>
        <v/>
      </c>
      <c r="N29" s="218"/>
    </row>
    <row r="30" spans="1:14">
      <c r="A30" s="229" t="s">
        <v>604</v>
      </c>
      <c r="B30" s="228"/>
      <c r="C30" s="218"/>
      <c r="D30" s="218"/>
      <c r="E30" s="225"/>
      <c r="F30" s="219"/>
      <c r="G30" s="218"/>
      <c r="H30" s="220"/>
      <c r="I30" s="220"/>
      <c r="J30" s="226"/>
      <c r="K30" s="226">
        <f>J29</f>
        <v>0</v>
      </c>
      <c r="L30" s="226" t="str">
        <f t="shared" si="0"/>
        <v/>
      </c>
      <c r="M30" s="222" t="str">
        <f t="shared" si="1"/>
        <v/>
      </c>
      <c r="N30" s="218"/>
    </row>
    <row r="31" spans="1:14">
      <c r="A31" s="230" t="s">
        <v>605</v>
      </c>
      <c r="B31" s="231"/>
      <c r="C31" s="232"/>
      <c r="D31" s="232"/>
      <c r="E31" s="233"/>
      <c r="F31" s="232"/>
      <c r="G31" s="232"/>
      <c r="H31" s="234">
        <f>H28-H29</f>
        <v>0</v>
      </c>
      <c r="I31" s="234"/>
      <c r="J31" s="234">
        <f>J28-J29</f>
        <v>0</v>
      </c>
      <c r="K31" s="235">
        <f>K28-K30</f>
        <v>0</v>
      </c>
      <c r="L31" s="235" t="str">
        <f t="shared" si="0"/>
        <v/>
      </c>
      <c r="M31" s="222" t="str">
        <f t="shared" si="1"/>
        <v/>
      </c>
      <c r="N31" s="232"/>
    </row>
  </sheetData>
  <mergeCells count="20">
    <mergeCell ref="A2:N2"/>
    <mergeCell ref="A3:N3"/>
    <mergeCell ref="A28:B28"/>
    <mergeCell ref="A29:B29"/>
    <mergeCell ref="A30:B30"/>
    <mergeCell ref="A31:B31"/>
    <mergeCell ref="A6:A7"/>
    <mergeCell ref="B6:B7"/>
    <mergeCell ref="C6:C7"/>
    <mergeCell ref="D6:D7"/>
    <mergeCell ref="E6:E7"/>
    <mergeCell ref="F6:F7"/>
    <mergeCell ref="G6:G7"/>
    <mergeCell ref="H6:H7"/>
    <mergeCell ref="I6:I7"/>
    <mergeCell ref="J6:J7"/>
    <mergeCell ref="K6:K7"/>
    <mergeCell ref="L6:L7"/>
    <mergeCell ref="M6:M7"/>
    <mergeCell ref="N6:N7"/>
  </mergeCells>
  <hyperlinks>
    <hyperlink ref="A1" location="索引目录!A1" display="返回索引目录"/>
    <hyperlink ref="B1" location="流动资产汇总表!A1" display="返回"/>
  </hyperlinks>
  <printOptions horizontalCentered="1"/>
  <pageMargins left="0.15748031496063" right="0.15748031496063" top="0.984251968503937" bottom="0.78740157480315" header="0.78740157480315" footer="0.393700787401575"/>
  <pageSetup paperSize="9" orientation="landscape"/>
  <headerFooter alignWithMargins="0">
    <oddFooter>&amp;L&amp;9被评估单位填表人：
填表日期：      年   月   日&amp;C&amp;9评估人员：&amp;R&amp;9共&amp;N页，第&amp;P页</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K31"/>
  <sheetViews>
    <sheetView zoomScale="90" zoomScaleNormal="90" workbookViewId="0">
      <pane xSplit="9" ySplit="6" topLeftCell="J7" activePane="bottomRight" state="frozen"/>
      <selection/>
      <selection pane="topRight"/>
      <selection pane="bottomLeft"/>
      <selection pane="bottomRight" activeCell="H14" sqref="H14"/>
    </sheetView>
  </sheetViews>
  <sheetFormatPr defaultColWidth="9" defaultRowHeight="15.75" customHeight="1"/>
  <cols>
    <col min="1" max="1" width="7.58333333333333" style="15" customWidth="1"/>
    <col min="2" max="2" width="24.5" style="15" customWidth="1"/>
    <col min="3" max="3" width="9.75" style="15" customWidth="1"/>
    <col min="4" max="4" width="17.25" style="15" customWidth="1"/>
    <col min="5" max="5" width="16.0833333333333" style="15" hidden="1" customWidth="1" outlineLevel="1"/>
    <col min="6" max="6" width="15.75" style="15" customWidth="1" collapsed="1"/>
    <col min="7" max="7" width="15.5" style="15" customWidth="1"/>
    <col min="8" max="8" width="13.25" style="15" customWidth="1"/>
    <col min="9" max="9" width="8.25" style="15" customWidth="1"/>
    <col min="10" max="10" width="12" style="15" customWidth="1"/>
    <col min="11" max="16384" width="9" style="15"/>
  </cols>
  <sheetData>
    <row r="1" s="85" customFormat="1" ht="10.5" spans="1:11">
      <c r="A1" s="86" t="s">
        <v>361</v>
      </c>
      <c r="B1" s="86" t="s">
        <v>362</v>
      </c>
      <c r="C1" s="87"/>
      <c r="D1" s="87"/>
      <c r="E1" s="87"/>
      <c r="F1" s="87"/>
      <c r="G1" s="87"/>
      <c r="H1" s="87"/>
      <c r="I1" s="87"/>
      <c r="J1" s="87"/>
    </row>
    <row r="2" s="12" customFormat="1" ht="30" customHeight="1" spans="1:11">
      <c r="A2" s="19" t="s">
        <v>606</v>
      </c>
      <c r="B2" s="19"/>
      <c r="C2" s="19"/>
      <c r="D2" s="19"/>
      <c r="E2" s="19"/>
      <c r="F2" s="19"/>
      <c r="G2" s="19"/>
      <c r="H2" s="19"/>
      <c r="I2" s="19"/>
      <c r="J2" s="19"/>
    </row>
    <row r="3" ht="15" customHeight="1" spans="1:11">
      <c r="A3" s="20" t="e">
        <f>CONCATENATE(#REF!,#REF!,#REF!,#REF!,#REF!,#REF!,#REF!)</f>
        <v>#REF!</v>
      </c>
      <c r="B3" s="20"/>
      <c r="C3" s="20"/>
      <c r="D3" s="20"/>
      <c r="E3" s="20"/>
      <c r="F3" s="20"/>
      <c r="G3" s="21"/>
      <c r="H3" s="21"/>
      <c r="I3" s="21"/>
      <c r="J3" s="21"/>
    </row>
    <row r="4" ht="15" customHeight="1" spans="1:11">
      <c r="A4" s="20"/>
      <c r="B4" s="20"/>
      <c r="C4" s="20"/>
      <c r="D4" s="20"/>
      <c r="E4" s="20"/>
      <c r="F4" s="20"/>
      <c r="G4" s="21"/>
      <c r="H4" s="21"/>
      <c r="I4" s="21"/>
      <c r="J4" s="22" t="s">
        <v>607</v>
      </c>
      <c r="K4" s="22"/>
    </row>
    <row r="5" ht="15" customHeight="1" spans="1:11">
      <c r="A5" s="23" t="e">
        <f>#REF!&amp;#REF!</f>
        <v>#REF!</v>
      </c>
      <c r="J5" s="22" t="s">
        <v>282</v>
      </c>
    </row>
    <row r="6" s="13" customFormat="1" ht="19.9" customHeight="1" spans="1:11">
      <c r="A6" s="24" t="s">
        <v>283</v>
      </c>
      <c r="B6" s="24" t="s">
        <v>608</v>
      </c>
      <c r="C6" s="24" t="s">
        <v>486</v>
      </c>
      <c r="D6" s="24" t="s">
        <v>609</v>
      </c>
      <c r="E6" s="25" t="s">
        <v>243</v>
      </c>
      <c r="F6" s="26" t="s">
        <v>244</v>
      </c>
      <c r="G6" s="24" t="s">
        <v>245</v>
      </c>
      <c r="H6" s="24" t="s">
        <v>246</v>
      </c>
      <c r="I6" s="24" t="s">
        <v>285</v>
      </c>
      <c r="J6" s="24" t="s">
        <v>419</v>
      </c>
    </row>
    <row r="7" ht="15" customHeight="1" spans="1:11">
      <c r="A7" s="27"/>
      <c r="B7" s="28"/>
      <c r="C7" s="29"/>
      <c r="D7" s="28"/>
      <c r="E7" s="30"/>
      <c r="F7" s="198"/>
      <c r="G7" s="31"/>
      <c r="H7" s="68" t="str">
        <f>IF(OR(AND(F7=0,G7=0),G7=0),"",G7-F7)</f>
        <v/>
      </c>
      <c r="I7" s="68" t="str">
        <f>IF(ISERROR(H7/F7),"",H7/ABS(F7)*100)</f>
        <v/>
      </c>
      <c r="J7" s="33"/>
    </row>
    <row r="8" ht="15" customHeight="1" spans="1:11">
      <c r="A8" s="33"/>
      <c r="B8" s="28"/>
      <c r="C8" s="29"/>
      <c r="D8" s="199"/>
      <c r="E8" s="30"/>
      <c r="F8" s="34"/>
      <c r="G8" s="31"/>
      <c r="H8" s="31" t="str">
        <f t="shared" ref="H8:H31" si="0">IF(OR(AND(F8=0,G8=0),G8=0),"",G8-F8)</f>
        <v/>
      </c>
      <c r="I8" s="31" t="str">
        <f t="shared" ref="I8:I31" si="1">IF(ISERROR(H8/F8),"",H8/ABS(F8)*100)</f>
        <v/>
      </c>
      <c r="J8" s="33"/>
    </row>
    <row r="9" ht="15" customHeight="1" spans="1:11">
      <c r="A9" s="33"/>
      <c r="B9" s="28"/>
      <c r="C9" s="29"/>
      <c r="D9" s="199"/>
      <c r="E9" s="30"/>
      <c r="F9" s="34"/>
      <c r="G9" s="31"/>
      <c r="H9" s="31" t="str">
        <f t="shared" si="0"/>
        <v/>
      </c>
      <c r="I9" s="31" t="str">
        <f t="shared" si="1"/>
        <v/>
      </c>
      <c r="J9" s="33"/>
    </row>
    <row r="10" ht="15" customHeight="1" spans="1:11">
      <c r="A10" s="33"/>
      <c r="B10" s="28"/>
      <c r="C10" s="29"/>
      <c r="D10" s="199"/>
      <c r="E10" s="30"/>
      <c r="F10" s="34"/>
      <c r="G10" s="31"/>
      <c r="H10" s="31" t="str">
        <f t="shared" si="0"/>
        <v/>
      </c>
      <c r="I10" s="31" t="str">
        <f t="shared" si="1"/>
        <v/>
      </c>
      <c r="J10" s="33"/>
    </row>
    <row r="11" ht="15" customHeight="1" spans="1:11">
      <c r="A11" s="33"/>
      <c r="B11" s="28"/>
      <c r="C11" s="29"/>
      <c r="D11" s="199"/>
      <c r="E11" s="30"/>
      <c r="F11" s="34"/>
      <c r="G11" s="31"/>
      <c r="H11" s="31"/>
      <c r="I11" s="31"/>
      <c r="J11" s="33"/>
    </row>
    <row r="12" ht="15" customHeight="1" spans="1:11">
      <c r="A12" s="33"/>
      <c r="B12" s="28"/>
      <c r="C12" s="29"/>
      <c r="D12" s="199"/>
      <c r="E12" s="30"/>
      <c r="F12" s="34"/>
      <c r="G12" s="31"/>
      <c r="H12" s="31"/>
      <c r="I12" s="31"/>
      <c r="J12" s="33"/>
    </row>
    <row r="13" ht="15" customHeight="1" spans="1:11">
      <c r="A13" s="33"/>
      <c r="B13" s="28"/>
      <c r="C13" s="29"/>
      <c r="D13" s="199"/>
      <c r="E13" s="30"/>
      <c r="F13" s="34"/>
      <c r="G13" s="31"/>
      <c r="H13" s="31"/>
      <c r="I13" s="31"/>
      <c r="J13" s="33"/>
    </row>
    <row r="14" ht="15" customHeight="1" spans="1:11">
      <c r="A14" s="33"/>
      <c r="B14" s="28"/>
      <c r="C14" s="29"/>
      <c r="D14" s="199"/>
      <c r="E14" s="30"/>
      <c r="F14" s="34"/>
      <c r="G14" s="31"/>
      <c r="H14" s="31"/>
      <c r="I14" s="31"/>
      <c r="J14" s="33"/>
    </row>
    <row r="15" ht="15" customHeight="1" spans="1:11">
      <c r="A15" s="33"/>
      <c r="B15" s="28"/>
      <c r="C15" s="29"/>
      <c r="D15" s="199"/>
      <c r="E15" s="30"/>
      <c r="F15" s="34"/>
      <c r="G15" s="31"/>
      <c r="H15" s="31"/>
      <c r="I15" s="31"/>
      <c r="J15" s="33"/>
    </row>
    <row r="16" ht="15" customHeight="1" spans="1:11">
      <c r="A16" s="33"/>
      <c r="B16" s="28"/>
      <c r="C16" s="29"/>
      <c r="D16" s="199"/>
      <c r="E16" s="30"/>
      <c r="F16" s="34"/>
      <c r="G16" s="31"/>
      <c r="H16" s="31"/>
      <c r="I16" s="31"/>
      <c r="J16" s="33"/>
    </row>
    <row r="17" ht="15" customHeight="1" spans="1:10">
      <c r="A17" s="33"/>
      <c r="B17" s="28"/>
      <c r="C17" s="29"/>
      <c r="D17" s="199"/>
      <c r="E17" s="30"/>
      <c r="F17" s="34"/>
      <c r="G17" s="31"/>
      <c r="H17" s="31"/>
      <c r="I17" s="31"/>
      <c r="J17" s="33"/>
    </row>
    <row r="18" ht="15" customHeight="1" spans="1:10">
      <c r="A18" s="33"/>
      <c r="B18" s="28"/>
      <c r="C18" s="29"/>
      <c r="D18" s="199"/>
      <c r="E18" s="30"/>
      <c r="F18" s="34"/>
      <c r="G18" s="31"/>
      <c r="H18" s="31"/>
      <c r="I18" s="31"/>
      <c r="J18" s="33"/>
    </row>
    <row r="19" ht="15" customHeight="1" spans="1:10">
      <c r="A19" s="33"/>
      <c r="B19" s="28"/>
      <c r="C19" s="29"/>
      <c r="D19" s="199"/>
      <c r="E19" s="30"/>
      <c r="F19" s="34"/>
      <c r="G19" s="31"/>
      <c r="H19" s="31"/>
      <c r="I19" s="31"/>
      <c r="J19" s="33"/>
    </row>
    <row r="20" ht="15" customHeight="1" spans="1:10">
      <c r="A20" s="33"/>
      <c r="B20" s="28"/>
      <c r="C20" s="29"/>
      <c r="D20" s="199"/>
      <c r="E20" s="30"/>
      <c r="F20" s="34"/>
      <c r="G20" s="31"/>
      <c r="H20" s="31"/>
      <c r="I20" s="31"/>
      <c r="J20" s="33"/>
    </row>
    <row r="21" ht="15" customHeight="1" spans="1:10">
      <c r="A21" s="33"/>
      <c r="B21" s="28"/>
      <c r="C21" s="29"/>
      <c r="D21" s="199"/>
      <c r="E21" s="30"/>
      <c r="F21" s="34"/>
      <c r="G21" s="31"/>
      <c r="H21" s="31" t="str">
        <f t="shared" si="0"/>
        <v/>
      </c>
      <c r="I21" s="31" t="str">
        <f t="shared" si="1"/>
        <v/>
      </c>
      <c r="J21" s="33"/>
    </row>
    <row r="22" ht="15" customHeight="1" spans="1:10">
      <c r="A22" s="33"/>
      <c r="B22" s="28"/>
      <c r="C22" s="29"/>
      <c r="D22" s="199"/>
      <c r="E22" s="30"/>
      <c r="F22" s="34"/>
      <c r="G22" s="31"/>
      <c r="H22" s="31" t="str">
        <f t="shared" si="0"/>
        <v/>
      </c>
      <c r="I22" s="31" t="str">
        <f t="shared" si="1"/>
        <v/>
      </c>
      <c r="J22" s="33"/>
    </row>
    <row r="23" ht="15" customHeight="1" spans="1:10">
      <c r="A23" s="33"/>
      <c r="B23" s="28"/>
      <c r="C23" s="29"/>
      <c r="D23" s="199"/>
      <c r="E23" s="30"/>
      <c r="F23" s="34"/>
      <c r="G23" s="31"/>
      <c r="H23" s="31" t="str">
        <f t="shared" si="0"/>
        <v/>
      </c>
      <c r="I23" s="31" t="str">
        <f t="shared" si="1"/>
        <v/>
      </c>
      <c r="J23" s="33"/>
    </row>
    <row r="24" ht="15" customHeight="1" spans="1:10">
      <c r="A24" s="33"/>
      <c r="B24" s="28"/>
      <c r="C24" s="29"/>
      <c r="D24" s="199"/>
      <c r="E24" s="30"/>
      <c r="F24" s="34"/>
      <c r="G24" s="31"/>
      <c r="H24" s="31" t="str">
        <f t="shared" si="0"/>
        <v/>
      </c>
      <c r="I24" s="31" t="str">
        <f t="shared" si="1"/>
        <v/>
      </c>
      <c r="J24" s="33"/>
    </row>
    <row r="25" ht="15" customHeight="1" spans="1:10">
      <c r="A25" s="33"/>
      <c r="B25" s="28"/>
      <c r="C25" s="29"/>
      <c r="D25" s="199"/>
      <c r="E25" s="30"/>
      <c r="F25" s="34"/>
      <c r="G25" s="31"/>
      <c r="H25" s="31" t="str">
        <f t="shared" si="0"/>
        <v/>
      </c>
      <c r="I25" s="31" t="str">
        <f t="shared" si="1"/>
        <v/>
      </c>
      <c r="J25" s="33"/>
    </row>
    <row r="26" ht="15" customHeight="1" spans="1:10">
      <c r="A26" s="33"/>
      <c r="B26" s="28"/>
      <c r="C26" s="29"/>
      <c r="D26" s="199"/>
      <c r="E26" s="30"/>
      <c r="F26" s="34"/>
      <c r="G26" s="31"/>
      <c r="H26" s="31" t="str">
        <f t="shared" si="0"/>
        <v/>
      </c>
      <c r="I26" s="31" t="str">
        <f t="shared" si="1"/>
        <v/>
      </c>
      <c r="J26" s="33"/>
    </row>
    <row r="27" ht="15" customHeight="1" spans="1:10">
      <c r="A27" s="33"/>
      <c r="B27" s="28"/>
      <c r="C27" s="29"/>
      <c r="D27" s="199"/>
      <c r="E27" s="30"/>
      <c r="F27" s="34"/>
      <c r="G27" s="31"/>
      <c r="H27" s="31" t="str">
        <f t="shared" si="0"/>
        <v/>
      </c>
      <c r="I27" s="31" t="str">
        <f t="shared" si="1"/>
        <v/>
      </c>
      <c r="J27" s="33"/>
    </row>
    <row r="28" ht="15" customHeight="1" spans="1:10">
      <c r="A28" s="33"/>
      <c r="B28" s="28"/>
      <c r="C28" s="29"/>
      <c r="D28" s="199"/>
      <c r="E28" s="30"/>
      <c r="F28" s="34"/>
      <c r="G28" s="31"/>
      <c r="H28" s="31" t="str">
        <f t="shared" si="0"/>
        <v/>
      </c>
      <c r="I28" s="31" t="str">
        <f t="shared" si="1"/>
        <v/>
      </c>
      <c r="J28" s="33"/>
    </row>
    <row r="29" ht="15" customHeight="1" spans="1:10">
      <c r="A29" s="33"/>
      <c r="B29" s="28"/>
      <c r="C29" s="29"/>
      <c r="D29" s="199"/>
      <c r="E29" s="30"/>
      <c r="F29" s="34"/>
      <c r="G29" s="31"/>
      <c r="H29" s="31" t="str">
        <f t="shared" si="0"/>
        <v/>
      </c>
      <c r="I29" s="31" t="str">
        <f t="shared" si="1"/>
        <v/>
      </c>
      <c r="J29" s="33"/>
    </row>
    <row r="30" ht="15" customHeight="1" spans="1:10">
      <c r="A30" s="33"/>
      <c r="B30" s="28"/>
      <c r="C30" s="29"/>
      <c r="D30" s="199"/>
      <c r="E30" s="30"/>
      <c r="F30" s="34"/>
      <c r="G30" s="31"/>
      <c r="H30" s="31" t="str">
        <f t="shared" si="0"/>
        <v/>
      </c>
      <c r="I30" s="31" t="str">
        <f t="shared" si="1"/>
        <v/>
      </c>
      <c r="J30" s="33"/>
    </row>
    <row r="31" s="14" customFormat="1" ht="15" customHeight="1" spans="1:10">
      <c r="A31" s="35" t="s">
        <v>610</v>
      </c>
      <c r="B31" s="36"/>
      <c r="C31" s="37"/>
      <c r="D31" s="88"/>
      <c r="E31" s="38">
        <f>SUM(E7:E30)</f>
        <v>0</v>
      </c>
      <c r="F31" s="39">
        <f>SUM(F7:F30)</f>
        <v>0</v>
      </c>
      <c r="G31" s="40">
        <f>SUM(G7:G30)</f>
        <v>0</v>
      </c>
      <c r="H31" s="40" t="str">
        <f t="shared" si="0"/>
        <v/>
      </c>
      <c r="I31" s="40" t="str">
        <f t="shared" si="1"/>
        <v/>
      </c>
      <c r="J31" s="41"/>
    </row>
  </sheetData>
  <mergeCells count="3">
    <mergeCell ref="A2:J2"/>
    <mergeCell ref="A3:J3"/>
    <mergeCell ref="A31:B31"/>
  </mergeCells>
  <hyperlinks>
    <hyperlink ref="A1" location="索引目录!D26" display="返回索引页"/>
    <hyperlink ref="B1" location="流动资产汇总表!B26" display="返回"/>
  </hyperlinks>
  <printOptions horizontalCentered="1"/>
  <pageMargins left="0.15748031496063" right="0.15748031496063" top="0.984251968503937" bottom="0.78740157480315" header="0.78740157480315" footer="0.393700787401575"/>
  <pageSetup paperSize="9" orientation="landscape"/>
  <headerFooter alignWithMargins="0">
    <oddFooter>&amp;L&amp;9被评估单位填表人：
填表日期：      年   月   日&amp;C评估人员：&amp;R&amp;9共&amp;N页，第&amp;P页</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38"/>
  <dimension ref="A1:K31"/>
  <sheetViews>
    <sheetView zoomScale="90" zoomScaleNormal="90" workbookViewId="0">
      <pane ySplit="6" topLeftCell="A16" activePane="bottomLeft" state="frozen"/>
      <selection/>
      <selection pane="bottomLeft" activeCell="B22" sqref="B22"/>
    </sheetView>
  </sheetViews>
  <sheetFormatPr defaultColWidth="9" defaultRowHeight="15.75" customHeight="1"/>
  <cols>
    <col min="1" max="1" width="7.58333333333333" style="15" customWidth="1"/>
    <col min="2" max="2" width="24.5" style="15" customWidth="1"/>
    <col min="3" max="3" width="9.75" style="15" customWidth="1"/>
    <col min="4" max="4" width="17.25" style="15" customWidth="1"/>
    <col min="5" max="5" width="16.0833333333333" style="15" hidden="1" customWidth="1" outlineLevel="1"/>
    <col min="6" max="6" width="15.75" style="15" customWidth="1" collapsed="1"/>
    <col min="7" max="7" width="15.5" style="15" customWidth="1"/>
    <col min="8" max="8" width="13.25" style="15" customWidth="1"/>
    <col min="9" max="9" width="8.25" style="15" customWidth="1"/>
    <col min="10" max="10" width="14.5833333333333" style="15" customWidth="1"/>
    <col min="11" max="16384" width="9" style="15"/>
  </cols>
  <sheetData>
    <row r="1" s="85" customFormat="1" ht="10.5" spans="1:11">
      <c r="A1" s="86" t="s">
        <v>361</v>
      </c>
      <c r="B1" s="86" t="s">
        <v>362</v>
      </c>
      <c r="C1" s="87"/>
      <c r="D1" s="87"/>
      <c r="E1" s="87"/>
      <c r="F1" s="87"/>
      <c r="G1" s="87"/>
      <c r="H1" s="87"/>
      <c r="I1" s="87"/>
      <c r="J1" s="87"/>
    </row>
    <row r="2" s="12" customFormat="1" ht="30" customHeight="1" spans="1:11">
      <c r="A2" s="19" t="s">
        <v>611</v>
      </c>
      <c r="B2" s="19"/>
      <c r="C2" s="19"/>
      <c r="D2" s="19"/>
      <c r="E2" s="19"/>
      <c r="F2" s="19"/>
      <c r="G2" s="19"/>
      <c r="H2" s="19"/>
      <c r="I2" s="19"/>
      <c r="J2" s="19"/>
    </row>
    <row r="3" ht="15" customHeight="1" spans="1:11">
      <c r="A3" s="20" t="e">
        <f>CONCATENATE(#REF!,#REF!,#REF!,#REF!,#REF!,#REF!,#REF!)</f>
        <v>#REF!</v>
      </c>
      <c r="B3" s="20"/>
      <c r="C3" s="20"/>
      <c r="D3" s="20"/>
      <c r="E3" s="20"/>
      <c r="F3" s="20"/>
      <c r="G3" s="21"/>
      <c r="H3" s="21"/>
      <c r="I3" s="21"/>
      <c r="J3" s="21"/>
    </row>
    <row r="4" ht="15" customHeight="1" spans="1:11">
      <c r="A4" s="20"/>
      <c r="B4" s="20"/>
      <c r="C4" s="20"/>
      <c r="D4" s="20"/>
      <c r="E4" s="20"/>
      <c r="F4" s="20"/>
      <c r="G4" s="21"/>
      <c r="H4" s="21"/>
      <c r="I4" s="21"/>
      <c r="J4" s="22" t="s">
        <v>612</v>
      </c>
      <c r="K4" s="22"/>
    </row>
    <row r="5" ht="15" customHeight="1" spans="1:11">
      <c r="A5" s="23" t="e">
        <f>#REF!&amp;#REF!</f>
        <v>#REF!</v>
      </c>
      <c r="J5" s="22" t="s">
        <v>282</v>
      </c>
    </row>
    <row r="6" s="13" customFormat="1" ht="19.9" customHeight="1" spans="1:11">
      <c r="A6" s="24" t="s">
        <v>283</v>
      </c>
      <c r="B6" s="24" t="s">
        <v>613</v>
      </c>
      <c r="C6" s="24" t="s">
        <v>486</v>
      </c>
      <c r="D6" s="24" t="s">
        <v>609</v>
      </c>
      <c r="E6" s="25" t="s">
        <v>243</v>
      </c>
      <c r="F6" s="26" t="s">
        <v>244</v>
      </c>
      <c r="G6" s="24" t="s">
        <v>245</v>
      </c>
      <c r="H6" s="24" t="s">
        <v>246</v>
      </c>
      <c r="I6" s="24" t="s">
        <v>285</v>
      </c>
      <c r="J6" s="24" t="s">
        <v>419</v>
      </c>
    </row>
    <row r="7" ht="15" customHeight="1" spans="1:11">
      <c r="A7" s="27"/>
      <c r="B7" s="28"/>
      <c r="C7" s="29"/>
      <c r="D7" s="28"/>
      <c r="E7" s="30"/>
      <c r="F7" s="198"/>
      <c r="G7" s="31"/>
      <c r="H7" s="68" t="str">
        <f>IF(OR(AND(F7=0,G7=0),G7=0),"",G7-F7)</f>
        <v/>
      </c>
      <c r="I7" s="68" t="str">
        <f>IF(ISERROR(H7/F7),"",H7/ABS(F7)*100)</f>
        <v/>
      </c>
      <c r="J7" s="33"/>
    </row>
    <row r="8" ht="15" customHeight="1" spans="1:11">
      <c r="A8" s="33"/>
      <c r="B8" s="28"/>
      <c r="C8" s="29"/>
      <c r="D8" s="199"/>
      <c r="E8" s="30"/>
      <c r="F8" s="34"/>
      <c r="G8" s="31"/>
      <c r="H8" s="31" t="str">
        <f t="shared" ref="H8:H31" si="0">IF(OR(AND(F8=0,G8=0),G8=0),"",G8-F8)</f>
        <v/>
      </c>
      <c r="I8" s="31" t="str">
        <f t="shared" ref="I8:I31" si="1">IF(ISERROR(H8/F8),"",H8/ABS(F8)*100)</f>
        <v/>
      </c>
      <c r="J8" s="33"/>
    </row>
    <row r="9" ht="15" customHeight="1" spans="1:11">
      <c r="A9" s="33"/>
      <c r="B9" s="28"/>
      <c r="C9" s="29"/>
      <c r="D9" s="199"/>
      <c r="E9" s="30"/>
      <c r="F9" s="34"/>
      <c r="G9" s="31"/>
      <c r="H9" s="31" t="str">
        <f t="shared" si="0"/>
        <v/>
      </c>
      <c r="I9" s="31" t="str">
        <f t="shared" si="1"/>
        <v/>
      </c>
      <c r="J9" s="33"/>
    </row>
    <row r="10" ht="15" customHeight="1" spans="1:11">
      <c r="A10" s="33"/>
      <c r="B10" s="28"/>
      <c r="C10" s="29"/>
      <c r="D10" s="199"/>
      <c r="E10" s="30"/>
      <c r="F10" s="34"/>
      <c r="G10" s="31"/>
      <c r="H10" s="31" t="str">
        <f t="shared" si="0"/>
        <v/>
      </c>
      <c r="I10" s="31" t="str">
        <f t="shared" si="1"/>
        <v/>
      </c>
      <c r="J10" s="33"/>
    </row>
    <row r="11" ht="15" customHeight="1" spans="1:11">
      <c r="A11" s="33"/>
      <c r="B11" s="28"/>
      <c r="C11" s="29"/>
      <c r="D11" s="199"/>
      <c r="E11" s="30"/>
      <c r="F11" s="34"/>
      <c r="G11" s="31"/>
      <c r="H11" s="31" t="str">
        <f t="shared" si="0"/>
        <v/>
      </c>
      <c r="I11" s="31" t="str">
        <f t="shared" si="1"/>
        <v/>
      </c>
      <c r="J11" s="33"/>
    </row>
    <row r="12" ht="15" customHeight="1" spans="1:11">
      <c r="A12" s="33"/>
      <c r="B12" s="28"/>
      <c r="C12" s="29"/>
      <c r="D12" s="199"/>
      <c r="E12" s="30"/>
      <c r="F12" s="34"/>
      <c r="G12" s="31"/>
      <c r="H12" s="31" t="str">
        <f t="shared" si="0"/>
        <v/>
      </c>
      <c r="I12" s="31" t="str">
        <f t="shared" si="1"/>
        <v/>
      </c>
      <c r="J12" s="33"/>
    </row>
    <row r="13" ht="15" customHeight="1" spans="1:11">
      <c r="A13" s="33"/>
      <c r="B13" s="28"/>
      <c r="C13" s="29"/>
      <c r="D13" s="199"/>
      <c r="E13" s="30"/>
      <c r="F13" s="34"/>
      <c r="G13" s="31"/>
      <c r="H13" s="31"/>
      <c r="I13" s="31"/>
      <c r="J13" s="33"/>
    </row>
    <row r="14" ht="15" customHeight="1" spans="1:11">
      <c r="A14" s="33"/>
      <c r="B14" s="28"/>
      <c r="C14" s="29"/>
      <c r="D14" s="199"/>
      <c r="E14" s="30"/>
      <c r="F14" s="34"/>
      <c r="G14" s="31"/>
      <c r="H14" s="31" t="str">
        <f t="shared" si="0"/>
        <v/>
      </c>
      <c r="I14" s="31" t="str">
        <f t="shared" si="1"/>
        <v/>
      </c>
      <c r="J14" s="33"/>
    </row>
    <row r="15" ht="15" customHeight="1" spans="1:11">
      <c r="A15" s="33"/>
      <c r="B15" s="28"/>
      <c r="C15" s="29"/>
      <c r="D15" s="199"/>
      <c r="E15" s="30"/>
      <c r="F15" s="34"/>
      <c r="G15" s="31"/>
      <c r="H15" s="31" t="str">
        <f t="shared" si="0"/>
        <v/>
      </c>
      <c r="I15" s="31" t="str">
        <f t="shared" si="1"/>
        <v/>
      </c>
      <c r="J15" s="33"/>
    </row>
    <row r="16" ht="15" customHeight="1" spans="1:11">
      <c r="A16" s="33"/>
      <c r="B16" s="28"/>
      <c r="C16" s="29"/>
      <c r="D16" s="199"/>
      <c r="E16" s="30"/>
      <c r="F16" s="34"/>
      <c r="G16" s="31"/>
      <c r="H16" s="31" t="str">
        <f t="shared" si="0"/>
        <v/>
      </c>
      <c r="I16" s="31" t="str">
        <f t="shared" si="1"/>
        <v/>
      </c>
      <c r="J16" s="33"/>
    </row>
    <row r="17" ht="15" customHeight="1" spans="1:10">
      <c r="A17" s="33"/>
      <c r="B17" s="28"/>
      <c r="C17" s="29"/>
      <c r="D17" s="199"/>
      <c r="E17" s="30"/>
      <c r="F17" s="34"/>
      <c r="G17" s="31"/>
      <c r="H17" s="31" t="str">
        <f t="shared" si="0"/>
        <v/>
      </c>
      <c r="I17" s="31" t="str">
        <f t="shared" si="1"/>
        <v/>
      </c>
      <c r="J17" s="33"/>
    </row>
    <row r="18" ht="15" customHeight="1" spans="1:10">
      <c r="A18" s="33"/>
      <c r="B18" s="28"/>
      <c r="C18" s="29"/>
      <c r="D18" s="199"/>
      <c r="E18" s="30"/>
      <c r="F18" s="34"/>
      <c r="G18" s="31"/>
      <c r="H18" s="31" t="str">
        <f t="shared" si="0"/>
        <v/>
      </c>
      <c r="I18" s="31" t="str">
        <f t="shared" si="1"/>
        <v/>
      </c>
      <c r="J18" s="33"/>
    </row>
    <row r="19" ht="15" customHeight="1" spans="1:10">
      <c r="A19" s="33"/>
      <c r="B19" s="28"/>
      <c r="C19" s="29"/>
      <c r="D19" s="199"/>
      <c r="E19" s="30"/>
      <c r="F19" s="34"/>
      <c r="G19" s="31"/>
      <c r="H19" s="31" t="str">
        <f t="shared" si="0"/>
        <v/>
      </c>
      <c r="I19" s="31" t="str">
        <f t="shared" si="1"/>
        <v/>
      </c>
      <c r="J19" s="33"/>
    </row>
    <row r="20" ht="15" customHeight="1" spans="1:10">
      <c r="A20" s="33"/>
      <c r="B20" s="28"/>
      <c r="C20" s="29"/>
      <c r="D20" s="199"/>
      <c r="E20" s="30"/>
      <c r="F20" s="34"/>
      <c r="G20" s="31"/>
      <c r="H20" s="31" t="str">
        <f t="shared" si="0"/>
        <v/>
      </c>
      <c r="I20" s="31" t="str">
        <f t="shared" si="1"/>
        <v/>
      </c>
      <c r="J20" s="33"/>
    </row>
    <row r="21" ht="15" customHeight="1" spans="1:10">
      <c r="A21" s="33"/>
      <c r="B21" s="28"/>
      <c r="C21" s="29"/>
      <c r="D21" s="199"/>
      <c r="E21" s="30"/>
      <c r="F21" s="34"/>
      <c r="G21" s="31"/>
      <c r="H21" s="31" t="str">
        <f t="shared" si="0"/>
        <v/>
      </c>
      <c r="I21" s="31" t="str">
        <f t="shared" si="1"/>
        <v/>
      </c>
      <c r="J21" s="33"/>
    </row>
    <row r="22" ht="15" customHeight="1" spans="1:10">
      <c r="A22" s="33"/>
      <c r="B22" s="28"/>
      <c r="C22" s="29"/>
      <c r="D22" s="199"/>
      <c r="E22" s="30"/>
      <c r="F22" s="34"/>
      <c r="G22" s="31"/>
      <c r="H22" s="31" t="str">
        <f t="shared" si="0"/>
        <v/>
      </c>
      <c r="I22" s="31" t="str">
        <f t="shared" si="1"/>
        <v/>
      </c>
      <c r="J22" s="33"/>
    </row>
    <row r="23" ht="15" customHeight="1" spans="1:10">
      <c r="A23" s="33"/>
      <c r="B23" s="28"/>
      <c r="C23" s="29"/>
      <c r="D23" s="199"/>
      <c r="E23" s="30"/>
      <c r="F23" s="34"/>
      <c r="G23" s="31"/>
      <c r="H23" s="31" t="str">
        <f t="shared" si="0"/>
        <v/>
      </c>
      <c r="I23" s="31" t="str">
        <f t="shared" si="1"/>
        <v/>
      </c>
      <c r="J23" s="33"/>
    </row>
    <row r="24" ht="15" customHeight="1" spans="1:10">
      <c r="A24" s="33"/>
      <c r="B24" s="28"/>
      <c r="C24" s="29"/>
      <c r="D24" s="199"/>
      <c r="E24" s="30"/>
      <c r="F24" s="34"/>
      <c r="G24" s="31"/>
      <c r="H24" s="31" t="str">
        <f t="shared" si="0"/>
        <v/>
      </c>
      <c r="I24" s="31" t="str">
        <f t="shared" si="1"/>
        <v/>
      </c>
      <c r="J24" s="33"/>
    </row>
    <row r="25" ht="15" customHeight="1" spans="1:10">
      <c r="A25" s="33"/>
      <c r="B25" s="28"/>
      <c r="C25" s="29"/>
      <c r="D25" s="199"/>
      <c r="E25" s="30"/>
      <c r="F25" s="34"/>
      <c r="G25" s="31"/>
      <c r="H25" s="31" t="str">
        <f t="shared" si="0"/>
        <v/>
      </c>
      <c r="I25" s="31" t="str">
        <f t="shared" si="1"/>
        <v/>
      </c>
      <c r="J25" s="33"/>
    </row>
    <row r="26" ht="15" customHeight="1" spans="1:10">
      <c r="A26" s="33"/>
      <c r="B26" s="28"/>
      <c r="C26" s="29"/>
      <c r="D26" s="199"/>
      <c r="E26" s="30"/>
      <c r="F26" s="34"/>
      <c r="G26" s="31"/>
      <c r="H26" s="31" t="str">
        <f t="shared" si="0"/>
        <v/>
      </c>
      <c r="I26" s="31" t="str">
        <f t="shared" si="1"/>
        <v/>
      </c>
      <c r="J26" s="33"/>
    </row>
    <row r="27" ht="15" customHeight="1" spans="1:10">
      <c r="A27" s="33"/>
      <c r="B27" s="28"/>
      <c r="C27" s="29"/>
      <c r="D27" s="199"/>
      <c r="E27" s="30"/>
      <c r="F27" s="34"/>
      <c r="G27" s="31"/>
      <c r="H27" s="31" t="str">
        <f t="shared" si="0"/>
        <v/>
      </c>
      <c r="I27" s="31" t="str">
        <f t="shared" si="1"/>
        <v/>
      </c>
      <c r="J27" s="33"/>
    </row>
    <row r="28" ht="15" customHeight="1" spans="1:10">
      <c r="A28" s="33"/>
      <c r="B28" s="28"/>
      <c r="C28" s="29"/>
      <c r="D28" s="199"/>
      <c r="E28" s="30"/>
      <c r="F28" s="34"/>
      <c r="G28" s="31"/>
      <c r="H28" s="31" t="str">
        <f t="shared" si="0"/>
        <v/>
      </c>
      <c r="I28" s="31" t="str">
        <f t="shared" si="1"/>
        <v/>
      </c>
      <c r="J28" s="33"/>
    </row>
    <row r="29" ht="15" customHeight="1" spans="1:10">
      <c r="A29" s="33"/>
      <c r="B29" s="28"/>
      <c r="C29" s="29"/>
      <c r="D29" s="199"/>
      <c r="E29" s="30"/>
      <c r="F29" s="34"/>
      <c r="G29" s="31"/>
      <c r="H29" s="31" t="str">
        <f t="shared" si="0"/>
        <v/>
      </c>
      <c r="I29" s="31" t="str">
        <f t="shared" si="1"/>
        <v/>
      </c>
      <c r="J29" s="33"/>
    </row>
    <row r="30" ht="15" customHeight="1" spans="1:10">
      <c r="A30" s="33"/>
      <c r="B30" s="28"/>
      <c r="C30" s="29"/>
      <c r="D30" s="199"/>
      <c r="E30" s="30"/>
      <c r="F30" s="34"/>
      <c r="G30" s="31"/>
      <c r="H30" s="31" t="str">
        <f t="shared" si="0"/>
        <v/>
      </c>
      <c r="I30" s="31" t="str">
        <f t="shared" si="1"/>
        <v/>
      </c>
      <c r="J30" s="33"/>
    </row>
    <row r="31" s="14" customFormat="1" ht="15" customHeight="1" spans="1:10">
      <c r="A31" s="35" t="s">
        <v>610</v>
      </c>
      <c r="B31" s="36"/>
      <c r="C31" s="37"/>
      <c r="D31" s="200"/>
      <c r="E31" s="38">
        <f>SUM(E7:E30)</f>
        <v>0</v>
      </c>
      <c r="F31" s="39">
        <f>SUM(F7:F30)</f>
        <v>0</v>
      </c>
      <c r="G31" s="40">
        <f>SUM(G7:G30)</f>
        <v>0</v>
      </c>
      <c r="H31" s="40" t="str">
        <f t="shared" si="0"/>
        <v/>
      </c>
      <c r="I31" s="40" t="str">
        <f t="shared" si="1"/>
        <v/>
      </c>
      <c r="J31" s="41"/>
    </row>
  </sheetData>
  <mergeCells count="3">
    <mergeCell ref="A2:J2"/>
    <mergeCell ref="A3:J3"/>
    <mergeCell ref="A31:B31"/>
  </mergeCells>
  <hyperlinks>
    <hyperlink ref="A1" location="索引目录!D26" display="返回索引页"/>
    <hyperlink ref="B1" location="流动资产汇总表!B26"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39"/>
  <dimension ref="A1:K30"/>
  <sheetViews>
    <sheetView zoomScale="90" zoomScaleNormal="90" workbookViewId="0">
      <pane ySplit="6" topLeftCell="A7" activePane="bottomLeft" state="frozen"/>
      <selection/>
      <selection pane="bottomLeft" activeCell="I19" sqref="I19"/>
    </sheetView>
  </sheetViews>
  <sheetFormatPr defaultColWidth="9" defaultRowHeight="15.75" customHeight="1"/>
  <cols>
    <col min="1" max="1" width="7.58333333333333" style="15" customWidth="1"/>
    <col min="2" max="2" width="23.25" style="15" customWidth="1"/>
    <col min="3" max="3" width="9.25" style="15" customWidth="1"/>
    <col min="4" max="4" width="15.5" style="15" customWidth="1"/>
    <col min="5" max="5" width="12.25" style="15" customWidth="1"/>
    <col min="6" max="6" width="13.5" style="15" hidden="1" customWidth="1" outlineLevel="1"/>
    <col min="7" max="7" width="13.5" style="15" customWidth="1" collapsed="1"/>
    <col min="8" max="8" width="13.5" style="15" customWidth="1"/>
    <col min="9" max="9" width="10.5833333333333" style="15" customWidth="1"/>
    <col min="10" max="10" width="8.25" style="15" customWidth="1"/>
    <col min="11" max="11" width="12.0833333333333" style="15" customWidth="1"/>
    <col min="12" max="16384" width="9" style="15"/>
  </cols>
  <sheetData>
    <row r="1" s="85" customFormat="1" ht="10.5" spans="1:11">
      <c r="A1" s="86" t="s">
        <v>361</v>
      </c>
      <c r="B1" s="86" t="s">
        <v>362</v>
      </c>
      <c r="C1" s="90"/>
      <c r="D1" s="90"/>
      <c r="E1" s="90"/>
      <c r="F1" s="87"/>
      <c r="G1" s="87"/>
      <c r="H1" s="87"/>
      <c r="I1" s="87"/>
      <c r="J1" s="87"/>
      <c r="K1" s="87"/>
    </row>
    <row r="2" s="12" customFormat="1" ht="30" customHeight="1" spans="1:11">
      <c r="A2" s="19" t="s">
        <v>614</v>
      </c>
      <c r="B2" s="19"/>
      <c r="C2" s="19"/>
      <c r="D2" s="19"/>
      <c r="E2" s="19"/>
      <c r="F2" s="19"/>
      <c r="G2" s="19"/>
      <c r="H2" s="19"/>
      <c r="I2" s="19"/>
      <c r="J2" s="19"/>
      <c r="K2" s="19"/>
    </row>
    <row r="3" ht="15" customHeight="1" spans="1:11">
      <c r="A3" s="20" t="e">
        <f>CONCATENATE(#REF!,#REF!,#REF!,#REF!,#REF!,#REF!,#REF!)</f>
        <v>#REF!</v>
      </c>
      <c r="B3" s="20"/>
      <c r="C3" s="20"/>
      <c r="D3" s="20"/>
      <c r="E3" s="20"/>
      <c r="F3" s="20"/>
      <c r="G3" s="20"/>
      <c r="H3" s="20"/>
      <c r="I3" s="20"/>
      <c r="J3" s="20"/>
      <c r="K3" s="20"/>
    </row>
    <row r="4" ht="15" customHeight="1" spans="1:11">
      <c r="A4" s="20"/>
      <c r="B4" s="20"/>
      <c r="C4" s="20"/>
      <c r="D4" s="20"/>
      <c r="E4" s="20"/>
      <c r="F4" s="20"/>
      <c r="G4" s="20"/>
      <c r="H4" s="20"/>
      <c r="I4" s="20"/>
      <c r="J4" s="20"/>
      <c r="K4" s="46" t="s">
        <v>615</v>
      </c>
    </row>
    <row r="5" ht="15" customHeight="1" spans="1:11">
      <c r="A5" s="23" t="e">
        <f>#REF!&amp;#REF!</f>
        <v>#REF!</v>
      </c>
      <c r="K5" s="22" t="s">
        <v>282</v>
      </c>
    </row>
    <row r="6" s="13" customFormat="1" ht="19.9" customHeight="1" spans="1:11">
      <c r="A6" s="24" t="s">
        <v>283</v>
      </c>
      <c r="B6" s="24" t="s">
        <v>613</v>
      </c>
      <c r="C6" s="24" t="s">
        <v>486</v>
      </c>
      <c r="D6" s="24" t="s">
        <v>609</v>
      </c>
      <c r="E6" s="24" t="s">
        <v>447</v>
      </c>
      <c r="F6" s="25" t="s">
        <v>243</v>
      </c>
      <c r="G6" s="26" t="s">
        <v>244</v>
      </c>
      <c r="H6" s="24" t="s">
        <v>245</v>
      </c>
      <c r="I6" s="24" t="s">
        <v>246</v>
      </c>
      <c r="J6" s="24" t="s">
        <v>285</v>
      </c>
      <c r="K6" s="24" t="s">
        <v>419</v>
      </c>
    </row>
    <row r="7" ht="15" customHeight="1" spans="1:11">
      <c r="A7" s="27"/>
      <c r="B7" s="28"/>
      <c r="C7" s="29"/>
      <c r="D7" s="28"/>
      <c r="E7" s="198"/>
      <c r="F7" s="30"/>
      <c r="G7" s="198"/>
      <c r="H7" s="31"/>
      <c r="I7" s="68" t="str">
        <f>IF(OR(AND(G7=0,H7=0),H7=0),"",H7-G7)</f>
        <v/>
      </c>
      <c r="J7" s="68" t="str">
        <f>IF(ISERROR(I7/G7),"",I7/ABS(G7)*100)</f>
        <v/>
      </c>
      <c r="K7" s="33"/>
    </row>
    <row r="8" ht="15" customHeight="1" spans="1:11">
      <c r="A8" s="27"/>
      <c r="B8" s="28"/>
      <c r="C8" s="29"/>
      <c r="D8" s="27"/>
      <c r="E8" s="198"/>
      <c r="F8" s="30"/>
      <c r="G8" s="34"/>
      <c r="H8" s="31"/>
      <c r="I8" s="31" t="str">
        <f t="shared" ref="I8:I30" si="0">IF(OR(AND(G8=0,H8=0),H8=0),"",H8-G8)</f>
        <v/>
      </c>
      <c r="J8" s="31" t="str">
        <f t="shared" ref="J8:J30" si="1">IF(ISERROR(I8/G8),"",I8/ABS(G8)*100)</f>
        <v/>
      </c>
      <c r="K8" s="33"/>
    </row>
    <row r="9" ht="15" customHeight="1" spans="1:11">
      <c r="A9" s="27"/>
      <c r="B9" s="28"/>
      <c r="C9" s="29"/>
      <c r="D9" s="28"/>
      <c r="E9" s="198"/>
      <c r="F9" s="30"/>
      <c r="G9" s="34"/>
      <c r="H9" s="31"/>
      <c r="I9" s="31" t="str">
        <f t="shared" si="0"/>
        <v/>
      </c>
      <c r="J9" s="31" t="str">
        <f t="shared" si="1"/>
        <v/>
      </c>
      <c r="K9" s="33"/>
    </row>
    <row r="10" ht="15" customHeight="1" spans="1:11">
      <c r="A10" s="27"/>
      <c r="B10" s="28"/>
      <c r="C10" s="29"/>
      <c r="D10" s="28"/>
      <c r="E10" s="198"/>
      <c r="F10" s="30"/>
      <c r="G10" s="34"/>
      <c r="H10" s="31"/>
      <c r="I10" s="31" t="str">
        <f t="shared" si="0"/>
        <v/>
      </c>
      <c r="J10" s="31" t="str">
        <f t="shared" si="1"/>
        <v/>
      </c>
      <c r="K10" s="33"/>
    </row>
    <row r="11" ht="15" customHeight="1" spans="1:11">
      <c r="A11" s="27"/>
      <c r="B11" s="28"/>
      <c r="C11" s="29"/>
      <c r="D11" s="28"/>
      <c r="E11" s="198"/>
      <c r="F11" s="30"/>
      <c r="G11" s="34"/>
      <c r="H11" s="31"/>
      <c r="I11" s="31" t="str">
        <f t="shared" si="0"/>
        <v/>
      </c>
      <c r="J11" s="31" t="str">
        <f t="shared" si="1"/>
        <v/>
      </c>
      <c r="K11" s="33"/>
    </row>
    <row r="12" ht="15" customHeight="1" spans="1:11">
      <c r="A12" s="27"/>
      <c r="B12" s="28"/>
      <c r="C12" s="29"/>
      <c r="D12" s="28"/>
      <c r="E12" s="198"/>
      <c r="F12" s="30"/>
      <c r="G12" s="34"/>
      <c r="H12" s="31"/>
      <c r="I12" s="31" t="str">
        <f t="shared" si="0"/>
        <v/>
      </c>
      <c r="J12" s="31" t="str">
        <f t="shared" si="1"/>
        <v/>
      </c>
      <c r="K12" s="33"/>
    </row>
    <row r="13" ht="15" customHeight="1" spans="1:11">
      <c r="A13" s="27"/>
      <c r="B13" s="28"/>
      <c r="C13" s="29"/>
      <c r="D13" s="28"/>
      <c r="E13" s="198"/>
      <c r="F13" s="30"/>
      <c r="G13" s="34"/>
      <c r="H13" s="31"/>
      <c r="I13" s="31" t="str">
        <f t="shared" si="0"/>
        <v/>
      </c>
      <c r="J13" s="31" t="str">
        <f t="shared" si="1"/>
        <v/>
      </c>
      <c r="K13" s="33"/>
    </row>
    <row r="14" ht="15" customHeight="1" spans="1:11">
      <c r="A14" s="27"/>
      <c r="B14" s="28"/>
      <c r="C14" s="29"/>
      <c r="D14" s="28"/>
      <c r="E14" s="198"/>
      <c r="F14" s="30"/>
      <c r="G14" s="34"/>
      <c r="H14" s="31"/>
      <c r="I14" s="31" t="str">
        <f t="shared" si="0"/>
        <v/>
      </c>
      <c r="J14" s="31" t="str">
        <f t="shared" si="1"/>
        <v/>
      </c>
      <c r="K14" s="33"/>
    </row>
    <row r="15" ht="15" customHeight="1" spans="1:11">
      <c r="A15" s="27"/>
      <c r="B15" s="28"/>
      <c r="C15" s="29"/>
      <c r="D15" s="28"/>
      <c r="E15" s="198"/>
      <c r="F15" s="30"/>
      <c r="G15" s="34"/>
      <c r="H15" s="31"/>
      <c r="I15" s="31" t="str">
        <f t="shared" si="0"/>
        <v/>
      </c>
      <c r="J15" s="31" t="str">
        <f t="shared" si="1"/>
        <v/>
      </c>
      <c r="K15" s="33"/>
    </row>
    <row r="16" ht="15" customHeight="1" spans="1:11">
      <c r="A16" s="27"/>
      <c r="B16" s="28"/>
      <c r="C16" s="29"/>
      <c r="D16" s="28"/>
      <c r="E16" s="198"/>
      <c r="F16" s="30"/>
      <c r="G16" s="34"/>
      <c r="H16" s="31"/>
      <c r="I16" s="31" t="str">
        <f t="shared" si="0"/>
        <v/>
      </c>
      <c r="J16" s="31" t="str">
        <f t="shared" si="1"/>
        <v/>
      </c>
      <c r="K16" s="33"/>
    </row>
    <row r="17" ht="15" customHeight="1" spans="1:11">
      <c r="A17" s="27"/>
      <c r="B17" s="28"/>
      <c r="C17" s="29"/>
      <c r="D17" s="28"/>
      <c r="E17" s="198"/>
      <c r="F17" s="30"/>
      <c r="G17" s="34"/>
      <c r="H17" s="31"/>
      <c r="I17" s="31" t="str">
        <f t="shared" si="0"/>
        <v/>
      </c>
      <c r="J17" s="31" t="str">
        <f t="shared" si="1"/>
        <v/>
      </c>
      <c r="K17" s="33"/>
    </row>
    <row r="18" ht="15" customHeight="1" spans="1:11">
      <c r="A18" s="27"/>
      <c r="B18" s="28"/>
      <c r="C18" s="29"/>
      <c r="D18" s="28"/>
      <c r="E18" s="198"/>
      <c r="F18" s="30"/>
      <c r="G18" s="34"/>
      <c r="H18" s="31"/>
      <c r="I18" s="31" t="str">
        <f t="shared" si="0"/>
        <v/>
      </c>
      <c r="J18" s="31" t="str">
        <f t="shared" si="1"/>
        <v/>
      </c>
      <c r="K18" s="33"/>
    </row>
    <row r="19" ht="15" customHeight="1" spans="1:11">
      <c r="A19" s="27"/>
      <c r="B19" s="28"/>
      <c r="C19" s="29"/>
      <c r="D19" s="28"/>
      <c r="E19" s="198"/>
      <c r="F19" s="30"/>
      <c r="G19" s="34"/>
      <c r="H19" s="31"/>
      <c r="I19" s="31" t="str">
        <f t="shared" si="0"/>
        <v/>
      </c>
      <c r="J19" s="31" t="str">
        <f t="shared" si="1"/>
        <v/>
      </c>
      <c r="K19" s="33"/>
    </row>
    <row r="20" ht="15" customHeight="1" spans="1:11">
      <c r="A20" s="27"/>
      <c r="B20" s="28"/>
      <c r="C20" s="29"/>
      <c r="D20" s="28"/>
      <c r="E20" s="198"/>
      <c r="F20" s="30"/>
      <c r="G20" s="34"/>
      <c r="H20" s="31"/>
      <c r="I20" s="31" t="str">
        <f t="shared" si="0"/>
        <v/>
      </c>
      <c r="J20" s="31" t="str">
        <f t="shared" si="1"/>
        <v/>
      </c>
      <c r="K20" s="33"/>
    </row>
    <row r="21" ht="15" customHeight="1" spans="1:11">
      <c r="A21" s="27"/>
      <c r="B21" s="28"/>
      <c r="C21" s="29"/>
      <c r="D21" s="28"/>
      <c r="E21" s="198"/>
      <c r="F21" s="30"/>
      <c r="G21" s="34"/>
      <c r="H21" s="31"/>
      <c r="I21" s="31" t="str">
        <f t="shared" si="0"/>
        <v/>
      </c>
      <c r="J21" s="31" t="str">
        <f t="shared" si="1"/>
        <v/>
      </c>
      <c r="K21" s="33"/>
    </row>
    <row r="22" ht="15" customHeight="1" spans="1:11">
      <c r="A22" s="27"/>
      <c r="B22" s="28"/>
      <c r="C22" s="29"/>
      <c r="D22" s="28"/>
      <c r="E22" s="198"/>
      <c r="F22" s="30"/>
      <c r="G22" s="34"/>
      <c r="H22" s="31"/>
      <c r="I22" s="31" t="str">
        <f t="shared" si="0"/>
        <v/>
      </c>
      <c r="J22" s="31" t="str">
        <f t="shared" si="1"/>
        <v/>
      </c>
      <c r="K22" s="33"/>
    </row>
    <row r="23" ht="15" customHeight="1" spans="1:11">
      <c r="A23" s="27"/>
      <c r="B23" s="28"/>
      <c r="C23" s="29"/>
      <c r="D23" s="28"/>
      <c r="E23" s="198"/>
      <c r="F23" s="30"/>
      <c r="G23" s="34"/>
      <c r="H23" s="31"/>
      <c r="I23" s="31" t="str">
        <f t="shared" si="0"/>
        <v/>
      </c>
      <c r="J23" s="31" t="str">
        <f t="shared" si="1"/>
        <v/>
      </c>
      <c r="K23" s="33"/>
    </row>
    <row r="24" ht="15" customHeight="1" spans="1:11">
      <c r="A24" s="27"/>
      <c r="B24" s="28"/>
      <c r="C24" s="29"/>
      <c r="D24" s="28"/>
      <c r="E24" s="198"/>
      <c r="F24" s="30"/>
      <c r="G24" s="34"/>
      <c r="H24" s="31"/>
      <c r="I24" s="31" t="str">
        <f t="shared" si="0"/>
        <v/>
      </c>
      <c r="J24" s="31" t="str">
        <f t="shared" si="1"/>
        <v/>
      </c>
      <c r="K24" s="33"/>
    </row>
    <row r="25" ht="15" customHeight="1" spans="1:11">
      <c r="A25" s="27"/>
      <c r="B25" s="28"/>
      <c r="C25" s="29"/>
      <c r="D25" s="28"/>
      <c r="E25" s="198"/>
      <c r="F25" s="30"/>
      <c r="G25" s="34"/>
      <c r="H25" s="31"/>
      <c r="I25" s="31" t="str">
        <f t="shared" si="0"/>
        <v/>
      </c>
      <c r="J25" s="31" t="str">
        <f t="shared" si="1"/>
        <v/>
      </c>
      <c r="K25" s="33"/>
    </row>
    <row r="26" ht="15" customHeight="1" spans="1:11">
      <c r="A26" s="27"/>
      <c r="B26" s="28"/>
      <c r="C26" s="29"/>
      <c r="D26" s="28"/>
      <c r="E26" s="198"/>
      <c r="F26" s="30"/>
      <c r="G26" s="34"/>
      <c r="H26" s="31"/>
      <c r="I26" s="31" t="str">
        <f t="shared" si="0"/>
        <v/>
      </c>
      <c r="J26" s="31" t="str">
        <f t="shared" si="1"/>
        <v/>
      </c>
      <c r="K26" s="33"/>
    </row>
    <row r="27" ht="15" customHeight="1" spans="1:11">
      <c r="A27" s="27"/>
      <c r="B27" s="28"/>
      <c r="C27" s="29"/>
      <c r="D27" s="28"/>
      <c r="E27" s="198"/>
      <c r="F27" s="30"/>
      <c r="G27" s="34"/>
      <c r="H27" s="31"/>
      <c r="I27" s="31" t="str">
        <f t="shared" si="0"/>
        <v/>
      </c>
      <c r="J27" s="31" t="str">
        <f t="shared" si="1"/>
        <v/>
      </c>
      <c r="K27" s="33"/>
    </row>
    <row r="28" ht="15" customHeight="1" spans="1:11">
      <c r="A28" s="27"/>
      <c r="B28" s="28"/>
      <c r="C28" s="29"/>
      <c r="D28" s="28"/>
      <c r="E28" s="198"/>
      <c r="F28" s="30"/>
      <c r="G28" s="34"/>
      <c r="H28" s="31"/>
      <c r="I28" s="31" t="str">
        <f t="shared" si="0"/>
        <v/>
      </c>
      <c r="J28" s="31" t="str">
        <f t="shared" si="1"/>
        <v/>
      </c>
      <c r="K28" s="33"/>
    </row>
    <row r="29" ht="15" customHeight="1" spans="1:11">
      <c r="A29" s="27"/>
      <c r="B29" s="28"/>
      <c r="C29" s="29"/>
      <c r="D29" s="28"/>
      <c r="E29" s="198"/>
      <c r="F29" s="30"/>
      <c r="G29" s="34"/>
      <c r="H29" s="31"/>
      <c r="I29" s="31" t="str">
        <f t="shared" si="0"/>
        <v/>
      </c>
      <c r="J29" s="31" t="str">
        <f t="shared" si="1"/>
        <v/>
      </c>
      <c r="K29" s="33"/>
    </row>
    <row r="30" s="14" customFormat="1" ht="15" customHeight="1" spans="1:11">
      <c r="A30" s="35" t="s">
        <v>610</v>
      </c>
      <c r="B30" s="36"/>
      <c r="C30" s="37"/>
      <c r="D30" s="24"/>
      <c r="E30" s="39">
        <f>SUM(E7:E29)</f>
        <v>0</v>
      </c>
      <c r="F30" s="38">
        <f>SUM(F7:F29)</f>
        <v>0</v>
      </c>
      <c r="G30" s="39">
        <f>SUM(G7:G29)</f>
        <v>0</v>
      </c>
      <c r="H30" s="40">
        <f>SUM(H7:H29)</f>
        <v>0</v>
      </c>
      <c r="I30" s="40" t="str">
        <f t="shared" si="0"/>
        <v/>
      </c>
      <c r="J30" s="40" t="str">
        <f t="shared" si="1"/>
        <v/>
      </c>
      <c r="K30" s="41"/>
    </row>
  </sheetData>
  <mergeCells count="3">
    <mergeCell ref="A2:K2"/>
    <mergeCell ref="A3:K3"/>
    <mergeCell ref="A30:B30"/>
  </mergeCells>
  <hyperlinks>
    <hyperlink ref="A1" location="索引目录!D27" display="返回索引页"/>
    <hyperlink ref="B1" location="流动资产汇总表!B27"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L45"/>
  <sheetViews>
    <sheetView topLeftCell="A12" workbookViewId="0">
      <selection activeCell="A2" sqref="A2:K2"/>
    </sheetView>
  </sheetViews>
  <sheetFormatPr defaultColWidth="9" defaultRowHeight="18" customHeight="1"/>
  <cols>
    <col min="1" max="1" width="17.75" style="394" customWidth="1"/>
    <col min="2" max="2" width="10.5" style="398" customWidth="1"/>
    <col min="3" max="3" width="8" style="398" customWidth="1"/>
    <col min="4" max="4" width="13" style="398" customWidth="1"/>
    <col min="5" max="5" width="9.58333333333333" style="398" customWidth="1"/>
    <col min="6" max="6" width="18.5833333333333" style="398" customWidth="1"/>
    <col min="7" max="7" width="11.25" style="398" customWidth="1"/>
    <col min="8" max="8" width="17.25" style="398" customWidth="1"/>
    <col min="9" max="9" width="22.75" style="398" customWidth="1"/>
    <col min="10" max="10" width="13.75" style="398" customWidth="1"/>
    <col min="11" max="11" width="15.5" style="398" customWidth="1"/>
    <col min="12" max="16384" width="9" style="398"/>
  </cols>
  <sheetData>
    <row r="1" s="393" customFormat="1" ht="13.5" customHeight="1" spans="1:12">
      <c r="A1" s="399" t="s">
        <v>104</v>
      </c>
      <c r="B1" s="400"/>
      <c r="C1" s="400"/>
      <c r="D1" s="400"/>
      <c r="E1" s="400"/>
      <c r="F1" s="400"/>
      <c r="G1" s="400"/>
      <c r="H1" s="400"/>
      <c r="I1" s="400"/>
      <c r="J1" s="400"/>
      <c r="K1" s="400"/>
    </row>
    <row r="2" s="393" customFormat="1" customHeight="1" spans="1:12">
      <c r="A2" s="401" t="s">
        <v>3</v>
      </c>
      <c r="B2" s="400"/>
      <c r="C2" s="400"/>
      <c r="D2" s="400"/>
      <c r="E2" s="400"/>
      <c r="F2" s="400"/>
      <c r="G2" s="400"/>
      <c r="H2" s="400"/>
      <c r="I2" s="400"/>
      <c r="J2" s="400"/>
      <c r="K2" s="400"/>
    </row>
    <row r="3" customHeight="1" spans="1:12">
      <c r="A3" s="402" t="e">
        <f>CONCATENATE(#REF!,#REF!,#REF!,#REF!,#REF!,#REF!,#REF!)</f>
        <v>#REF!</v>
      </c>
      <c r="B3" s="402"/>
      <c r="C3" s="402"/>
      <c r="D3" s="402"/>
      <c r="E3" s="402"/>
      <c r="F3" s="402"/>
      <c r="G3" s="402"/>
      <c r="H3" s="402"/>
      <c r="I3" s="402"/>
      <c r="J3" s="402"/>
      <c r="K3" s="402"/>
    </row>
    <row r="4" ht="17.25" customHeight="1" spans="1:12">
      <c r="A4" s="403" t="s">
        <v>132</v>
      </c>
      <c r="B4" s="402"/>
      <c r="C4" s="402"/>
      <c r="D4" s="402"/>
      <c r="E4" s="402"/>
      <c r="F4" s="402"/>
      <c r="G4" s="402"/>
      <c r="H4" s="402"/>
      <c r="I4" s="402"/>
      <c r="K4" s="404" t="s">
        <v>133</v>
      </c>
    </row>
    <row r="5" s="394" customFormat="1" customHeight="1" spans="1:12">
      <c r="A5" s="405" t="s">
        <v>134</v>
      </c>
      <c r="B5" s="406" t="s">
        <v>135</v>
      </c>
      <c r="C5" s="407" t="e">
        <f>IF(#REF!="","",#REF!)</f>
        <v>#REF!</v>
      </c>
      <c r="D5" s="408"/>
      <c r="E5" s="408"/>
      <c r="F5" s="408"/>
      <c r="G5" s="409"/>
      <c r="H5" s="406" t="s">
        <v>136</v>
      </c>
      <c r="I5" s="410"/>
      <c r="J5" s="411" t="s">
        <v>137</v>
      </c>
      <c r="K5" s="412"/>
      <c r="L5" s="398"/>
    </row>
    <row r="6" s="394" customFormat="1" customHeight="1" spans="1:12">
      <c r="A6" s="413"/>
      <c r="B6" s="414" t="s">
        <v>138</v>
      </c>
      <c r="C6" s="415"/>
      <c r="D6" s="416"/>
      <c r="E6" s="416"/>
      <c r="F6" s="416"/>
      <c r="G6" s="417"/>
      <c r="H6" s="418"/>
      <c r="I6" s="419"/>
      <c r="J6" s="420"/>
      <c r="K6" s="421"/>
      <c r="L6" s="398"/>
    </row>
    <row r="7" s="394" customFormat="1" customHeight="1" spans="1:12">
      <c r="A7" s="422" t="s">
        <v>139</v>
      </c>
      <c r="B7" s="423"/>
      <c r="C7" s="416"/>
      <c r="D7" s="416"/>
      <c r="E7" s="417"/>
      <c r="F7" s="424" t="s">
        <v>140</v>
      </c>
      <c r="G7" s="425"/>
      <c r="H7" s="424" t="s">
        <v>141</v>
      </c>
      <c r="I7" s="426"/>
      <c r="J7" s="424" t="s">
        <v>137</v>
      </c>
      <c r="K7" s="427"/>
    </row>
    <row r="8" s="394" customFormat="1" customHeight="1" spans="1:12">
      <c r="A8" s="428" t="s">
        <v>142</v>
      </c>
      <c r="B8" s="423"/>
      <c r="C8" s="416"/>
      <c r="D8" s="416"/>
      <c r="E8" s="417"/>
      <c r="F8" s="424" t="s">
        <v>140</v>
      </c>
      <c r="G8" s="425"/>
      <c r="H8" s="424" t="s">
        <v>143</v>
      </c>
      <c r="I8" s="426"/>
      <c r="J8" s="424" t="s">
        <v>137</v>
      </c>
      <c r="K8" s="427"/>
    </row>
    <row r="9" s="394" customFormat="1" customHeight="1" spans="1:12">
      <c r="A9" s="428" t="s">
        <v>144</v>
      </c>
      <c r="B9" s="429"/>
      <c r="C9" s="424" t="s">
        <v>145</v>
      </c>
      <c r="D9" s="429"/>
      <c r="E9" s="430" t="s">
        <v>146</v>
      </c>
      <c r="F9" s="415"/>
      <c r="G9" s="417"/>
      <c r="H9" s="424" t="s">
        <v>147</v>
      </c>
      <c r="I9" s="426"/>
      <c r="J9" s="424" t="s">
        <v>137</v>
      </c>
      <c r="K9" s="427"/>
    </row>
    <row r="10" s="394" customFormat="1" ht="27" customHeight="1" spans="1:12">
      <c r="A10" s="422" t="s">
        <v>148</v>
      </c>
      <c r="B10" s="431"/>
      <c r="C10" s="432"/>
      <c r="D10" s="432"/>
      <c r="E10" s="432"/>
      <c r="F10" s="432"/>
      <c r="G10" s="433"/>
      <c r="H10" s="414" t="s">
        <v>149</v>
      </c>
      <c r="I10" s="429"/>
      <c r="J10" s="414" t="s">
        <v>150</v>
      </c>
      <c r="K10" s="434"/>
    </row>
    <row r="11" customHeight="1" spans="1:12">
      <c r="A11" s="422" t="s">
        <v>151</v>
      </c>
      <c r="B11" s="435"/>
      <c r="C11" s="424" t="s">
        <v>152</v>
      </c>
      <c r="D11" s="425"/>
      <c r="E11" s="424" t="s">
        <v>153</v>
      </c>
      <c r="F11" s="425"/>
      <c r="G11" s="436" t="s">
        <v>154</v>
      </c>
      <c r="H11" s="435"/>
      <c r="I11" s="436" t="s">
        <v>155</v>
      </c>
      <c r="J11" s="437"/>
      <c r="K11" s="438"/>
    </row>
    <row r="12" customHeight="1" spans="1:12">
      <c r="A12" s="428" t="s">
        <v>156</v>
      </c>
      <c r="B12" s="435"/>
      <c r="C12" s="424" t="s">
        <v>157</v>
      </c>
      <c r="D12" s="425"/>
      <c r="E12" s="424" t="s">
        <v>158</v>
      </c>
      <c r="F12" s="425"/>
      <c r="G12" s="436" t="s">
        <v>159</v>
      </c>
      <c r="H12" s="435"/>
      <c r="I12" s="436" t="s">
        <v>160</v>
      </c>
      <c r="J12" s="425"/>
      <c r="K12" s="439"/>
    </row>
    <row r="13" customHeight="1" spans="1:12">
      <c r="A13" s="440" t="s">
        <v>161</v>
      </c>
      <c r="B13" s="441"/>
      <c r="C13" s="442" t="s">
        <v>162</v>
      </c>
      <c r="D13" s="441"/>
      <c r="E13" s="443" t="s">
        <v>163</v>
      </c>
      <c r="F13" s="444"/>
      <c r="G13" s="445" t="s">
        <v>164</v>
      </c>
      <c r="H13" s="446"/>
      <c r="I13" s="447"/>
      <c r="J13" s="447"/>
      <c r="K13" s="448"/>
    </row>
    <row r="14" s="395" customFormat="1" customHeight="1" spans="1:12">
      <c r="A14" s="449" t="s">
        <v>165</v>
      </c>
      <c r="B14" s="450"/>
      <c r="C14" s="450"/>
      <c r="D14" s="450"/>
      <c r="E14" s="450"/>
      <c r="F14" s="450"/>
      <c r="G14" s="451"/>
      <c r="H14" s="452" t="s">
        <v>166</v>
      </c>
      <c r="I14" s="453"/>
      <c r="J14" s="452" t="s">
        <v>167</v>
      </c>
      <c r="K14" s="454"/>
    </row>
    <row r="15" s="395" customFormat="1" customHeight="1" spans="1:12">
      <c r="A15" s="455"/>
      <c r="B15" s="456"/>
      <c r="C15" s="456"/>
      <c r="D15" s="456"/>
      <c r="E15" s="456"/>
      <c r="F15" s="456"/>
      <c r="G15" s="457"/>
      <c r="H15" s="424" t="s">
        <v>168</v>
      </c>
      <c r="I15" s="424" t="s">
        <v>169</v>
      </c>
      <c r="J15" s="414" t="s">
        <v>168</v>
      </c>
      <c r="K15" s="458" t="s">
        <v>169</v>
      </c>
    </row>
    <row r="16" s="396" customFormat="1" customHeight="1" spans="1:12">
      <c r="A16" s="459">
        <v>1</v>
      </c>
      <c r="B16" s="460"/>
      <c r="C16" s="461"/>
      <c r="D16" s="461"/>
      <c r="E16" s="461"/>
      <c r="F16" s="461"/>
      <c r="G16" s="462"/>
      <c r="H16" s="463"/>
      <c r="I16" s="464"/>
      <c r="J16" s="463"/>
      <c r="K16" s="465"/>
    </row>
    <row r="17" customHeight="1" spans="1:11">
      <c r="A17" s="459">
        <v>2</v>
      </c>
      <c r="B17" s="460"/>
      <c r="C17" s="461"/>
      <c r="D17" s="461"/>
      <c r="E17" s="461"/>
      <c r="F17" s="461"/>
      <c r="G17" s="462"/>
      <c r="H17" s="463"/>
      <c r="I17" s="464"/>
      <c r="J17" s="463"/>
      <c r="K17" s="465"/>
    </row>
    <row r="18" customHeight="1" spans="1:11">
      <c r="A18" s="459">
        <v>3</v>
      </c>
      <c r="B18" s="460"/>
      <c r="C18" s="461"/>
      <c r="D18" s="461"/>
      <c r="E18" s="461"/>
      <c r="F18" s="461"/>
      <c r="G18" s="462"/>
      <c r="H18" s="463"/>
      <c r="I18" s="464"/>
      <c r="J18" s="463"/>
      <c r="K18" s="465"/>
    </row>
    <row r="19" customHeight="1" spans="1:11">
      <c r="A19" s="459">
        <v>4</v>
      </c>
      <c r="B19" s="415"/>
      <c r="C19" s="416"/>
      <c r="D19" s="416"/>
      <c r="E19" s="416"/>
      <c r="F19" s="416"/>
      <c r="G19" s="417"/>
      <c r="H19" s="466"/>
      <c r="I19" s="425"/>
      <c r="J19" s="425"/>
      <c r="K19" s="439"/>
    </row>
    <row r="20" customHeight="1" spans="1:11">
      <c r="A20" s="459">
        <v>5</v>
      </c>
      <c r="B20" s="415"/>
      <c r="C20" s="416"/>
      <c r="D20" s="416"/>
      <c r="E20" s="416"/>
      <c r="F20" s="416"/>
      <c r="G20" s="417"/>
      <c r="H20" s="466"/>
      <c r="I20" s="425"/>
      <c r="J20" s="425"/>
      <c r="K20" s="439"/>
    </row>
    <row r="21" customHeight="1" spans="1:11">
      <c r="A21" s="467" t="s">
        <v>170</v>
      </c>
      <c r="B21" s="468"/>
      <c r="C21" s="447"/>
      <c r="D21" s="447"/>
      <c r="E21" s="447"/>
      <c r="F21" s="447"/>
      <c r="G21" s="469"/>
      <c r="H21" s="470"/>
      <c r="I21" s="441"/>
      <c r="J21" s="471"/>
      <c r="K21" s="472"/>
    </row>
    <row r="22" s="395" customFormat="1" customHeight="1" spans="1:11">
      <c r="A22" s="473" t="s">
        <v>171</v>
      </c>
      <c r="B22" s="474"/>
      <c r="C22" s="474"/>
      <c r="D22" s="474"/>
      <c r="E22" s="453"/>
      <c r="F22" s="452" t="s">
        <v>172</v>
      </c>
      <c r="G22" s="474"/>
      <c r="H22" s="453"/>
      <c r="I22" s="475" t="s">
        <v>173</v>
      </c>
      <c r="J22" s="406" t="s">
        <v>174</v>
      </c>
      <c r="K22" s="476" t="s">
        <v>175</v>
      </c>
    </row>
    <row r="23" customHeight="1" spans="1:11">
      <c r="A23" s="459">
        <v>1</v>
      </c>
      <c r="B23" s="477"/>
      <c r="C23" s="478"/>
      <c r="D23" s="478"/>
      <c r="E23" s="479"/>
      <c r="F23" s="415"/>
      <c r="G23" s="416"/>
      <c r="H23" s="417"/>
      <c r="I23" s="425"/>
      <c r="J23" s="480"/>
      <c r="K23" s="481"/>
    </row>
    <row r="24" customHeight="1" spans="1:11">
      <c r="A24" s="459">
        <v>2</v>
      </c>
      <c r="B24" s="477"/>
      <c r="C24" s="482"/>
      <c r="D24" s="482"/>
      <c r="E24" s="483"/>
      <c r="F24" s="415"/>
      <c r="G24" s="416"/>
      <c r="H24" s="417"/>
      <c r="I24" s="425"/>
      <c r="J24" s="480"/>
      <c r="K24" s="481"/>
    </row>
    <row r="25" customHeight="1" spans="1:11">
      <c r="A25" s="459">
        <v>3</v>
      </c>
      <c r="B25" s="477"/>
      <c r="C25" s="482"/>
      <c r="D25" s="482"/>
      <c r="E25" s="483"/>
      <c r="F25" s="415"/>
      <c r="G25" s="416"/>
      <c r="H25" s="417"/>
      <c r="I25" s="425"/>
      <c r="J25" s="480"/>
      <c r="K25" s="481"/>
    </row>
    <row r="26" customHeight="1" spans="1:11">
      <c r="A26" s="459">
        <v>4</v>
      </c>
      <c r="B26" s="477"/>
      <c r="C26" s="482"/>
      <c r="D26" s="482"/>
      <c r="E26" s="483"/>
      <c r="F26" s="415"/>
      <c r="G26" s="416"/>
      <c r="H26" s="417"/>
      <c r="I26" s="425"/>
      <c r="J26" s="480"/>
      <c r="K26" s="481"/>
    </row>
    <row r="27" customHeight="1" spans="1:11">
      <c r="A27" s="459">
        <v>5</v>
      </c>
      <c r="B27" s="477"/>
      <c r="C27" s="482"/>
      <c r="D27" s="482"/>
      <c r="E27" s="483"/>
      <c r="F27" s="415"/>
      <c r="G27" s="416"/>
      <c r="H27" s="417"/>
      <c r="I27" s="425"/>
      <c r="J27" s="480"/>
      <c r="K27" s="481"/>
    </row>
    <row r="28" customHeight="1" spans="1:11">
      <c r="A28" s="484">
        <v>6</v>
      </c>
      <c r="B28" s="477"/>
      <c r="C28" s="482"/>
      <c r="D28" s="482"/>
      <c r="E28" s="483"/>
      <c r="F28" s="415"/>
      <c r="G28" s="416"/>
      <c r="H28" s="417"/>
      <c r="I28" s="425"/>
      <c r="J28" s="480"/>
      <c r="K28" s="481"/>
    </row>
    <row r="29" customHeight="1" spans="1:11">
      <c r="A29" s="484">
        <v>7</v>
      </c>
      <c r="B29" s="485"/>
      <c r="C29" s="478"/>
      <c r="D29" s="478"/>
      <c r="E29" s="479"/>
      <c r="F29" s="415"/>
      <c r="G29" s="416"/>
      <c r="H29" s="417"/>
      <c r="I29" s="486"/>
      <c r="J29" s="480"/>
      <c r="K29" s="481"/>
    </row>
    <row r="30" customHeight="1" spans="1:11">
      <c r="A30" s="484">
        <v>8</v>
      </c>
      <c r="B30" s="477"/>
      <c r="C30" s="482"/>
      <c r="D30" s="482"/>
      <c r="E30" s="483"/>
      <c r="F30" s="415"/>
      <c r="G30" s="416"/>
      <c r="H30" s="417"/>
      <c r="I30" s="486"/>
      <c r="J30" s="480"/>
      <c r="K30" s="481"/>
    </row>
    <row r="31" customHeight="1" spans="1:11">
      <c r="A31" s="484">
        <v>9</v>
      </c>
      <c r="B31" s="477"/>
      <c r="C31" s="482"/>
      <c r="D31" s="482"/>
      <c r="E31" s="483"/>
      <c r="F31" s="415"/>
      <c r="G31" s="416"/>
      <c r="H31" s="417"/>
      <c r="I31" s="486"/>
      <c r="J31" s="480"/>
      <c r="K31" s="481"/>
    </row>
    <row r="32" customHeight="1" spans="1:11">
      <c r="A32" s="484">
        <v>10</v>
      </c>
      <c r="B32" s="485"/>
      <c r="C32" s="478"/>
      <c r="D32" s="478"/>
      <c r="E32" s="479"/>
      <c r="F32" s="415"/>
      <c r="G32" s="416"/>
      <c r="H32" s="417"/>
      <c r="I32" s="486"/>
      <c r="J32" s="480"/>
      <c r="K32" s="481"/>
    </row>
    <row r="33" customHeight="1" spans="1:11">
      <c r="A33" s="487" t="s">
        <v>176</v>
      </c>
      <c r="B33" s="488"/>
      <c r="C33" s="446"/>
      <c r="D33" s="447"/>
      <c r="E33" s="447"/>
      <c r="F33" s="447"/>
      <c r="G33" s="447"/>
      <c r="H33" s="447"/>
      <c r="I33" s="447"/>
      <c r="J33" s="447"/>
      <c r="K33" s="448"/>
    </row>
    <row r="34" customHeight="1" spans="1:11">
      <c r="A34" s="489" t="s">
        <v>177</v>
      </c>
      <c r="B34" s="490"/>
      <c r="C34" s="491"/>
      <c r="D34" s="492"/>
      <c r="E34" s="492"/>
      <c r="F34" s="492"/>
      <c r="G34" s="492"/>
      <c r="H34" s="492"/>
      <c r="I34" s="492"/>
      <c r="J34" s="492"/>
      <c r="K34" s="493"/>
    </row>
    <row r="35" ht="30.75" hidden="1" customHeight="1" spans="1:11">
      <c r="A35" s="494" t="s">
        <v>178</v>
      </c>
      <c r="B35" s="495"/>
      <c r="C35" s="394"/>
      <c r="D35" s="394"/>
      <c r="E35" s="394"/>
      <c r="F35" s="394"/>
      <c r="G35" s="394"/>
      <c r="H35" s="394"/>
      <c r="I35" s="394"/>
      <c r="J35" s="394"/>
      <c r="K35" s="496"/>
    </row>
    <row r="36" s="396" customFormat="1" hidden="1" customHeight="1" spans="1:11">
      <c r="A36" s="497" t="s">
        <v>179</v>
      </c>
      <c r="B36" s="498" t="s">
        <v>180</v>
      </c>
      <c r="C36" s="499"/>
      <c r="D36" s="499"/>
      <c r="E36" s="499"/>
      <c r="F36" s="500" t="s">
        <v>181</v>
      </c>
      <c r="G36" s="499"/>
      <c r="H36" s="499"/>
      <c r="I36" s="500" t="s">
        <v>182</v>
      </c>
      <c r="J36" s="499"/>
      <c r="K36" s="501"/>
    </row>
    <row r="37" s="396" customFormat="1" hidden="1" customHeight="1" spans="1:11">
      <c r="A37" s="502"/>
      <c r="B37" s="424" t="s">
        <v>183</v>
      </c>
      <c r="C37" s="429"/>
      <c r="D37" s="429"/>
      <c r="E37" s="429"/>
      <c r="F37" s="424" t="s">
        <v>184</v>
      </c>
      <c r="G37" s="503"/>
      <c r="H37" s="503"/>
      <c r="I37" s="424" t="s">
        <v>185</v>
      </c>
      <c r="J37" s="429" t="e">
        <f>CONCATENATE(#REF!,#REF!,#REF!,#REF!,#REF!,#REF!)</f>
        <v>#REF!</v>
      </c>
      <c r="K37" s="427"/>
    </row>
    <row r="38" s="396" customFormat="1" hidden="1" customHeight="1" spans="1:11">
      <c r="A38" s="502"/>
      <c r="B38" s="424" t="s">
        <v>186</v>
      </c>
      <c r="C38" s="430"/>
      <c r="D38" s="430"/>
      <c r="E38" s="430"/>
      <c r="F38" s="424" t="s">
        <v>187</v>
      </c>
      <c r="G38" s="424" t="e">
        <f>#REF!&amp;""</f>
        <v>#REF!</v>
      </c>
      <c r="H38" s="430"/>
      <c r="I38" s="424" t="s">
        <v>188</v>
      </c>
      <c r="J38" s="424"/>
      <c r="K38" s="504"/>
    </row>
    <row r="39" hidden="1" customHeight="1" spans="1:11">
      <c r="A39" s="505" t="s">
        <v>189</v>
      </c>
      <c r="B39" s="424" t="s">
        <v>190</v>
      </c>
      <c r="C39" s="430"/>
      <c r="D39" s="430"/>
      <c r="E39" s="430"/>
      <c r="F39" s="424" t="s">
        <v>191</v>
      </c>
      <c r="G39" s="506" t="e">
        <f>#REF!&amp;""</f>
        <v>#REF!</v>
      </c>
      <c r="H39" s="507"/>
      <c r="I39" s="507"/>
      <c r="J39" s="507"/>
      <c r="K39" s="508"/>
    </row>
    <row r="40" hidden="1" customHeight="1" spans="1:11">
      <c r="A40" s="459"/>
      <c r="B40" s="425"/>
      <c r="C40" s="426" t="s">
        <v>7</v>
      </c>
      <c r="D40" s="429"/>
      <c r="E40" s="426" t="s">
        <v>192</v>
      </c>
      <c r="F40" s="429"/>
      <c r="G40" s="426" t="s">
        <v>193</v>
      </c>
      <c r="H40" s="429"/>
      <c r="I40" s="426" t="s">
        <v>82</v>
      </c>
      <c r="J40" s="426" t="s">
        <v>93</v>
      </c>
      <c r="K40" s="439"/>
    </row>
    <row r="41" s="397" customFormat="1" hidden="1" customHeight="1" spans="1:11">
      <c r="A41" s="505" t="s">
        <v>194</v>
      </c>
      <c r="B41" s="509" t="e">
        <f>""&amp;#REF!</f>
        <v>#REF!</v>
      </c>
      <c r="C41" s="426"/>
      <c r="D41" s="429"/>
      <c r="E41" s="429"/>
      <c r="F41" s="429"/>
      <c r="G41" s="429"/>
      <c r="H41" s="429"/>
      <c r="I41" s="429"/>
      <c r="J41" s="429"/>
      <c r="K41" s="439"/>
    </row>
    <row r="42" s="397" customFormat="1" hidden="1" customHeight="1" spans="1:11">
      <c r="A42" s="510" t="s">
        <v>195</v>
      </c>
      <c r="B42" s="511"/>
      <c r="C42" s="512"/>
      <c r="D42" s="513"/>
      <c r="E42" s="512"/>
      <c r="F42" s="513"/>
      <c r="G42" s="513"/>
      <c r="H42" s="513"/>
      <c r="I42" s="513"/>
      <c r="J42" s="513"/>
      <c r="K42" s="514"/>
    </row>
    <row r="43" s="396" customFormat="1" customHeight="1" spans="1:11">
      <c r="B43" s="515"/>
      <c r="C43" s="515"/>
      <c r="D43" s="515"/>
      <c r="E43" s="515"/>
      <c r="F43" s="515"/>
      <c r="G43" s="515"/>
      <c r="H43" s="515"/>
      <c r="I43" s="515"/>
      <c r="J43" s="515"/>
      <c r="K43" s="515"/>
    </row>
    <row r="44" customHeight="1" spans="1:11">
      <c r="A44" s="398"/>
    </row>
    <row r="45" customHeight="1" spans="1:11">
      <c r="D45" s="394"/>
    </row>
  </sheetData>
  <sheetProtection formatCells="0" formatColumns="0" formatRows="0" insertHyperlinks="0" sort="0" autoFilter="0"/>
  <mergeCells count="71">
    <mergeCell ref="A2:K2"/>
    <mergeCell ref="A3:K3"/>
    <mergeCell ref="C5:G5"/>
    <mergeCell ref="C6:G6"/>
    <mergeCell ref="B7:E7"/>
    <mergeCell ref="B8:E8"/>
    <mergeCell ref="F9:G9"/>
    <mergeCell ref="B10:G10"/>
    <mergeCell ref="J11:K11"/>
    <mergeCell ref="H13:K13"/>
    <mergeCell ref="H14:I14"/>
    <mergeCell ref="J14:K14"/>
    <mergeCell ref="B16:G16"/>
    <mergeCell ref="B17:G17"/>
    <mergeCell ref="B18:G18"/>
    <mergeCell ref="B19:G19"/>
    <mergeCell ref="B20:G20"/>
    <mergeCell ref="B21:G21"/>
    <mergeCell ref="A22:E22"/>
    <mergeCell ref="F22:H22"/>
    <mergeCell ref="B23:E23"/>
    <mergeCell ref="F23:H23"/>
    <mergeCell ref="B24:E24"/>
    <mergeCell ref="F24:H24"/>
    <mergeCell ref="B25:E25"/>
    <mergeCell ref="F25:H25"/>
    <mergeCell ref="B26:E26"/>
    <mergeCell ref="F26:H26"/>
    <mergeCell ref="B27:E27"/>
    <mergeCell ref="F27:H27"/>
    <mergeCell ref="B28:E28"/>
    <mergeCell ref="F28:H28"/>
    <mergeCell ref="B29:E29"/>
    <mergeCell ref="F29:H29"/>
    <mergeCell ref="B30:E30"/>
    <mergeCell ref="F30:H30"/>
    <mergeCell ref="B31:E31"/>
    <mergeCell ref="F31:H31"/>
    <mergeCell ref="B32:E32"/>
    <mergeCell ref="F32:H32"/>
    <mergeCell ref="A33:B33"/>
    <mergeCell ref="C33:K33"/>
    <mergeCell ref="A34:B34"/>
    <mergeCell ref="C34:K34"/>
    <mergeCell ref="C36:E36"/>
    <mergeCell ref="G36:H36"/>
    <mergeCell ref="J36:K36"/>
    <mergeCell ref="C37:E37"/>
    <mergeCell ref="G37:H37"/>
    <mergeCell ref="J37:K37"/>
    <mergeCell ref="C38:E38"/>
    <mergeCell ref="G38:H38"/>
    <mergeCell ref="J38:K38"/>
    <mergeCell ref="B39:D39"/>
    <mergeCell ref="G39:K39"/>
    <mergeCell ref="C40:D40"/>
    <mergeCell ref="E40:F40"/>
    <mergeCell ref="G40:H40"/>
    <mergeCell ref="C41:D41"/>
    <mergeCell ref="E41:F41"/>
    <mergeCell ref="G41:H41"/>
    <mergeCell ref="C42:D42"/>
    <mergeCell ref="E42:F42"/>
    <mergeCell ref="G42:H42"/>
    <mergeCell ref="A5:A6"/>
    <mergeCell ref="A36:A38"/>
    <mergeCell ref="H5:H6"/>
    <mergeCell ref="I5:I6"/>
    <mergeCell ref="J5:J6"/>
    <mergeCell ref="K5:K6"/>
    <mergeCell ref="A14:G15"/>
  </mergeCells>
  <hyperlinks>
    <hyperlink ref="A1" location="索引目录!B4" display="返回索引页"/>
  </hyperlinks>
  <printOptions horizontalCentered="1"/>
  <pageMargins left="0.62992125984252" right="0.236220472440945" top="0.78740157480315" bottom="0.78740157480315" header="0.511811023622047" footer="0.511811023622047"/>
  <pageSetup paperSize="9" scale="82" fitToHeight="0" orientation="landscape"/>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O31"/>
  <sheetViews>
    <sheetView zoomScale="90" zoomScaleNormal="90" workbookViewId="0">
      <pane ySplit="6" topLeftCell="A7" activePane="bottomLeft" state="frozen"/>
      <selection/>
      <selection pane="bottomLeft" activeCell="M32" sqref="M32"/>
    </sheetView>
  </sheetViews>
  <sheetFormatPr defaultColWidth="9" defaultRowHeight="15.75" customHeight="1"/>
  <cols>
    <col min="1" max="1" width="5.83333333333333" style="15" customWidth="1"/>
    <col min="2" max="2" width="15.5833333333333" style="15" customWidth="1"/>
    <col min="3" max="3" width="8.25" style="15" customWidth="1"/>
    <col min="4" max="5" width="9.08333333333333" style="15" customWidth="1"/>
    <col min="6" max="6" width="9.83333333333333" style="15" customWidth="1"/>
    <col min="7" max="7" width="11.25" style="15" customWidth="1"/>
    <col min="8" max="8" width="11.5" style="15" customWidth="1"/>
    <col min="9" max="9" width="12.5833333333333" style="15" hidden="1" customWidth="1" outlineLevel="1"/>
    <col min="10" max="10" width="13" style="15" customWidth="1" collapsed="1"/>
    <col min="11" max="11" width="13" style="15" customWidth="1"/>
    <col min="12" max="12" width="8.5" style="15" customWidth="1"/>
    <col min="13" max="13" width="8.25" style="15" customWidth="1"/>
    <col min="14" max="14" width="6.25" style="15" customWidth="1"/>
    <col min="15" max="16384" width="9" style="15"/>
  </cols>
  <sheetData>
    <row r="1" s="85" customFormat="1" ht="10.5" spans="1:15">
      <c r="A1" s="86" t="s">
        <v>361</v>
      </c>
      <c r="B1" s="86" t="s">
        <v>362</v>
      </c>
      <c r="C1" s="87"/>
      <c r="D1" s="87"/>
      <c r="E1" s="87"/>
      <c r="F1" s="87"/>
      <c r="G1" s="87"/>
      <c r="H1" s="87"/>
      <c r="I1" s="87"/>
      <c r="J1" s="87"/>
      <c r="K1" s="87"/>
      <c r="L1" s="87"/>
      <c r="M1" s="87"/>
      <c r="N1" s="87"/>
    </row>
    <row r="2" s="12" customFormat="1" ht="30" customHeight="1" spans="1:15">
      <c r="A2" s="19" t="s">
        <v>616</v>
      </c>
      <c r="B2" s="19"/>
      <c r="C2" s="19"/>
      <c r="D2" s="19"/>
      <c r="E2" s="19"/>
      <c r="F2" s="19"/>
      <c r="G2" s="19"/>
      <c r="H2" s="19"/>
      <c r="I2" s="19"/>
      <c r="J2" s="19"/>
      <c r="K2" s="19"/>
      <c r="L2" s="19"/>
      <c r="M2" s="19"/>
      <c r="N2" s="19"/>
    </row>
    <row r="3" ht="15" customHeight="1" spans="1:15">
      <c r="A3" s="20" t="e">
        <f>CONCATENATE(#REF!,#REF!,#REF!,#REF!,#REF!,#REF!,#REF!)</f>
        <v>#REF!</v>
      </c>
      <c r="B3" s="20"/>
      <c r="C3" s="20"/>
      <c r="D3" s="20"/>
      <c r="E3" s="20"/>
      <c r="F3" s="20"/>
      <c r="G3" s="20"/>
      <c r="H3" s="20"/>
      <c r="I3" s="20"/>
      <c r="J3" s="20"/>
      <c r="K3" s="21"/>
      <c r="L3" s="21"/>
      <c r="M3" s="21"/>
      <c r="N3" s="21"/>
      <c r="O3" s="21"/>
    </row>
    <row r="4" ht="15" customHeight="1" spans="1:15">
      <c r="A4" s="20"/>
      <c r="B4" s="20"/>
      <c r="C4" s="20"/>
      <c r="D4" s="20"/>
      <c r="E4" s="20"/>
      <c r="F4" s="20"/>
      <c r="G4" s="20"/>
      <c r="H4" s="20"/>
      <c r="I4" s="20"/>
      <c r="J4" s="20"/>
      <c r="K4" s="21"/>
      <c r="L4" s="22"/>
      <c r="M4" s="21"/>
      <c r="N4" s="22" t="s">
        <v>617</v>
      </c>
      <c r="O4" s="21"/>
    </row>
    <row r="5" ht="15" customHeight="1" spans="1:15">
      <c r="A5" s="23" t="e">
        <f>#REF!&amp;#REF!</f>
        <v>#REF!</v>
      </c>
      <c r="N5" s="22" t="s">
        <v>282</v>
      </c>
    </row>
    <row r="6" s="13" customFormat="1" ht="19.9" customHeight="1" spans="1:15">
      <c r="A6" s="24" t="s">
        <v>283</v>
      </c>
      <c r="B6" s="24" t="s">
        <v>443</v>
      </c>
      <c r="C6" s="24" t="s">
        <v>618</v>
      </c>
      <c r="D6" s="24" t="s">
        <v>453</v>
      </c>
      <c r="E6" s="24" t="s">
        <v>619</v>
      </c>
      <c r="F6" s="24" t="s">
        <v>454</v>
      </c>
      <c r="G6" s="24" t="s">
        <v>620</v>
      </c>
      <c r="H6" s="52" t="s">
        <v>621</v>
      </c>
      <c r="I6" s="24" t="s">
        <v>243</v>
      </c>
      <c r="J6" s="52" t="s">
        <v>244</v>
      </c>
      <c r="K6" s="24" t="s">
        <v>245</v>
      </c>
      <c r="L6" s="24" t="s">
        <v>246</v>
      </c>
      <c r="M6" s="24" t="s">
        <v>285</v>
      </c>
      <c r="N6" s="24" t="s">
        <v>419</v>
      </c>
    </row>
    <row r="7" ht="15" customHeight="1" spans="1:15">
      <c r="A7" s="27"/>
      <c r="B7" s="28"/>
      <c r="C7" s="28"/>
      <c r="D7" s="29"/>
      <c r="E7" s="29"/>
      <c r="F7" s="27"/>
      <c r="G7" s="31"/>
      <c r="H7" s="31"/>
      <c r="I7" s="31"/>
      <c r="J7" s="31"/>
      <c r="K7" s="31"/>
      <c r="L7" s="34" t="str">
        <f>IF(OR(AND(J7=0,K7=0),K7=0),"",K7-J7)</f>
        <v/>
      </c>
      <c r="M7" s="69" t="str">
        <f>IF(ISERROR(L7/J7),"",L7/ABS(J7)*100)</f>
        <v/>
      </c>
      <c r="N7" s="33"/>
    </row>
    <row r="8" ht="15" customHeight="1" spans="1:15">
      <c r="A8" s="27"/>
      <c r="B8" s="28"/>
      <c r="C8" s="28"/>
      <c r="D8" s="29"/>
      <c r="E8" s="29"/>
      <c r="F8" s="27"/>
      <c r="G8" s="31"/>
      <c r="H8" s="31"/>
      <c r="I8" s="31"/>
      <c r="J8" s="31"/>
      <c r="K8" s="31"/>
      <c r="L8" s="31" t="str">
        <f t="shared" ref="L8:L31" si="0">IF(OR(AND(J8=0,K8=0),K8=0),"",K8-J8)</f>
        <v/>
      </c>
      <c r="M8" s="31" t="str">
        <f t="shared" ref="M8:M31" si="1">IF(ISERROR(L8/J8),"",L8/ABS(J8)*100)</f>
        <v/>
      </c>
      <c r="N8" s="33"/>
    </row>
    <row r="9" ht="15" customHeight="1" spans="1:15">
      <c r="A9" s="27"/>
      <c r="B9" s="28"/>
      <c r="C9" s="28"/>
      <c r="D9" s="29"/>
      <c r="E9" s="29"/>
      <c r="F9" s="27"/>
      <c r="G9" s="31"/>
      <c r="H9" s="31"/>
      <c r="I9" s="31"/>
      <c r="J9" s="31"/>
      <c r="K9" s="31"/>
      <c r="L9" s="31" t="str">
        <f t="shared" si="0"/>
        <v/>
      </c>
      <c r="M9" s="31" t="str">
        <f t="shared" si="1"/>
        <v/>
      </c>
      <c r="N9" s="33"/>
    </row>
    <row r="10" ht="15" customHeight="1" spans="1:15">
      <c r="A10" s="27"/>
      <c r="B10" s="28"/>
      <c r="C10" s="28"/>
      <c r="D10" s="29"/>
      <c r="E10" s="29"/>
      <c r="F10" s="27"/>
      <c r="G10" s="31"/>
      <c r="H10" s="31"/>
      <c r="I10" s="31"/>
      <c r="J10" s="31"/>
      <c r="K10" s="31"/>
      <c r="L10" s="31" t="str">
        <f t="shared" si="0"/>
        <v/>
      </c>
      <c r="M10" s="31" t="str">
        <f t="shared" si="1"/>
        <v/>
      </c>
      <c r="N10" s="33"/>
    </row>
    <row r="11" ht="15" customHeight="1" spans="1:15">
      <c r="A11" s="27"/>
      <c r="B11" s="28"/>
      <c r="C11" s="28"/>
      <c r="D11" s="29"/>
      <c r="E11" s="29"/>
      <c r="F11" s="27"/>
      <c r="G11" s="31"/>
      <c r="H11" s="31"/>
      <c r="I11" s="31"/>
      <c r="J11" s="31"/>
      <c r="K11" s="31"/>
      <c r="L11" s="31" t="str">
        <f t="shared" si="0"/>
        <v/>
      </c>
      <c r="M11" s="31" t="str">
        <f t="shared" si="1"/>
        <v/>
      </c>
      <c r="N11" s="33"/>
    </row>
    <row r="12" ht="15" customHeight="1" spans="1:15">
      <c r="A12" s="27"/>
      <c r="B12" s="28"/>
      <c r="C12" s="28"/>
      <c r="D12" s="29"/>
      <c r="E12" s="29"/>
      <c r="F12" s="27"/>
      <c r="G12" s="31"/>
      <c r="H12" s="31"/>
      <c r="I12" s="31"/>
      <c r="J12" s="31"/>
      <c r="K12" s="31"/>
      <c r="L12" s="31" t="str">
        <f t="shared" si="0"/>
        <v/>
      </c>
      <c r="M12" s="31" t="str">
        <f t="shared" si="1"/>
        <v/>
      </c>
      <c r="N12" s="33"/>
    </row>
    <row r="13" ht="15" customHeight="1" spans="1:15">
      <c r="A13" s="27"/>
      <c r="B13" s="28"/>
      <c r="C13" s="28"/>
      <c r="D13" s="29"/>
      <c r="E13" s="29"/>
      <c r="F13" s="27"/>
      <c r="G13" s="31"/>
      <c r="H13" s="31"/>
      <c r="I13" s="31"/>
      <c r="J13" s="31"/>
      <c r="K13" s="31"/>
      <c r="L13" s="31" t="str">
        <f t="shared" si="0"/>
        <v/>
      </c>
      <c r="M13" s="31" t="str">
        <f t="shared" si="1"/>
        <v/>
      </c>
      <c r="N13" s="33"/>
    </row>
    <row r="14" ht="15" customHeight="1" spans="1:15">
      <c r="A14" s="27"/>
      <c r="B14" s="28"/>
      <c r="C14" s="28"/>
      <c r="D14" s="29"/>
      <c r="E14" s="29"/>
      <c r="F14" s="27"/>
      <c r="G14" s="31"/>
      <c r="H14" s="31"/>
      <c r="I14" s="31"/>
      <c r="J14" s="31"/>
      <c r="K14" s="31"/>
      <c r="L14" s="31" t="str">
        <f t="shared" si="0"/>
        <v/>
      </c>
      <c r="M14" s="31" t="str">
        <f t="shared" si="1"/>
        <v/>
      </c>
      <c r="N14" s="33"/>
    </row>
    <row r="15" ht="15" customHeight="1" spans="1:15">
      <c r="A15" s="27"/>
      <c r="B15" s="28"/>
      <c r="C15" s="28"/>
      <c r="D15" s="29"/>
      <c r="E15" s="29"/>
      <c r="F15" s="27"/>
      <c r="G15" s="31"/>
      <c r="H15" s="31"/>
      <c r="I15" s="31"/>
      <c r="J15" s="31"/>
      <c r="K15" s="31"/>
      <c r="L15" s="31" t="str">
        <f t="shared" si="0"/>
        <v/>
      </c>
      <c r="M15" s="31" t="str">
        <f t="shared" si="1"/>
        <v/>
      </c>
      <c r="N15" s="33"/>
    </row>
    <row r="16" ht="15" customHeight="1" spans="1:15">
      <c r="A16" s="27"/>
      <c r="B16" s="28"/>
      <c r="C16" s="28"/>
      <c r="D16" s="29"/>
      <c r="E16" s="29"/>
      <c r="F16" s="27"/>
      <c r="G16" s="31"/>
      <c r="H16" s="31"/>
      <c r="I16" s="31"/>
      <c r="J16" s="31"/>
      <c r="K16" s="31"/>
      <c r="L16" s="31" t="str">
        <f t="shared" si="0"/>
        <v/>
      </c>
      <c r="M16" s="31" t="str">
        <f t="shared" si="1"/>
        <v/>
      </c>
      <c r="N16" s="33"/>
    </row>
    <row r="17" ht="15" customHeight="1" spans="1:14">
      <c r="A17" s="27"/>
      <c r="B17" s="28"/>
      <c r="C17" s="28"/>
      <c r="D17" s="29"/>
      <c r="E17" s="29"/>
      <c r="F17" s="27"/>
      <c r="G17" s="31"/>
      <c r="H17" s="31"/>
      <c r="I17" s="31"/>
      <c r="J17" s="31"/>
      <c r="K17" s="31"/>
      <c r="L17" s="31" t="str">
        <f t="shared" si="0"/>
        <v/>
      </c>
      <c r="M17" s="31" t="str">
        <f t="shared" si="1"/>
        <v/>
      </c>
      <c r="N17" s="33"/>
    </row>
    <row r="18" ht="15" customHeight="1" spans="1:14">
      <c r="A18" s="27"/>
      <c r="B18" s="28"/>
      <c r="C18" s="28"/>
      <c r="D18" s="29"/>
      <c r="E18" s="29"/>
      <c r="F18" s="27"/>
      <c r="G18" s="31"/>
      <c r="H18" s="31"/>
      <c r="I18" s="31"/>
      <c r="J18" s="31"/>
      <c r="K18" s="31"/>
      <c r="L18" s="31" t="str">
        <f t="shared" si="0"/>
        <v/>
      </c>
      <c r="M18" s="31" t="str">
        <f t="shared" si="1"/>
        <v/>
      </c>
      <c r="N18" s="33"/>
    </row>
    <row r="19" ht="15" customHeight="1" spans="1:14">
      <c r="A19" s="27"/>
      <c r="B19" s="28"/>
      <c r="C19" s="28"/>
      <c r="D19" s="29"/>
      <c r="E19" s="29"/>
      <c r="F19" s="27"/>
      <c r="G19" s="31"/>
      <c r="H19" s="31"/>
      <c r="I19" s="31"/>
      <c r="J19" s="31"/>
      <c r="K19" s="31"/>
      <c r="L19" s="31" t="str">
        <f t="shared" si="0"/>
        <v/>
      </c>
      <c r="M19" s="31" t="str">
        <f t="shared" si="1"/>
        <v/>
      </c>
      <c r="N19" s="33"/>
    </row>
    <row r="20" ht="15" customHeight="1" spans="1:14">
      <c r="A20" s="27"/>
      <c r="B20" s="28"/>
      <c r="C20" s="28"/>
      <c r="D20" s="29"/>
      <c r="E20" s="29"/>
      <c r="F20" s="27"/>
      <c r="G20" s="31"/>
      <c r="H20" s="31"/>
      <c r="I20" s="31"/>
      <c r="J20" s="31"/>
      <c r="K20" s="31"/>
      <c r="L20" s="31" t="str">
        <f t="shared" si="0"/>
        <v/>
      </c>
      <c r="M20" s="31" t="str">
        <f t="shared" si="1"/>
        <v/>
      </c>
      <c r="N20" s="33"/>
    </row>
    <row r="21" ht="15" customHeight="1" spans="1:14">
      <c r="A21" s="27"/>
      <c r="B21" s="28"/>
      <c r="C21" s="28"/>
      <c r="D21" s="29"/>
      <c r="E21" s="29"/>
      <c r="F21" s="27"/>
      <c r="G21" s="31"/>
      <c r="H21" s="31"/>
      <c r="I21" s="31"/>
      <c r="J21" s="31"/>
      <c r="K21" s="31"/>
      <c r="L21" s="31" t="str">
        <f t="shared" si="0"/>
        <v/>
      </c>
      <c r="M21" s="31" t="str">
        <f t="shared" si="1"/>
        <v/>
      </c>
      <c r="N21" s="33"/>
    </row>
    <row r="22" ht="15" customHeight="1" spans="1:14">
      <c r="A22" s="27"/>
      <c r="B22" s="28"/>
      <c r="C22" s="28"/>
      <c r="D22" s="29"/>
      <c r="E22" s="29"/>
      <c r="F22" s="27"/>
      <c r="G22" s="31"/>
      <c r="H22" s="31"/>
      <c r="I22" s="31"/>
      <c r="J22" s="31"/>
      <c r="K22" s="31"/>
      <c r="L22" s="31" t="str">
        <f t="shared" si="0"/>
        <v/>
      </c>
      <c r="M22" s="31" t="str">
        <f t="shared" si="1"/>
        <v/>
      </c>
      <c r="N22" s="33"/>
    </row>
    <row r="23" ht="15" customHeight="1" spans="1:14">
      <c r="A23" s="27"/>
      <c r="B23" s="28"/>
      <c r="C23" s="28"/>
      <c r="D23" s="29"/>
      <c r="E23" s="29"/>
      <c r="F23" s="27"/>
      <c r="G23" s="31"/>
      <c r="H23" s="31"/>
      <c r="I23" s="31"/>
      <c r="J23" s="31"/>
      <c r="K23" s="31"/>
      <c r="L23" s="31" t="str">
        <f t="shared" si="0"/>
        <v/>
      </c>
      <c r="M23" s="31" t="str">
        <f t="shared" si="1"/>
        <v/>
      </c>
      <c r="N23" s="33"/>
    </row>
    <row r="24" ht="15" customHeight="1" spans="1:14">
      <c r="A24" s="27"/>
      <c r="B24" s="28"/>
      <c r="C24" s="28"/>
      <c r="D24" s="29"/>
      <c r="E24" s="29"/>
      <c r="F24" s="27"/>
      <c r="G24" s="31"/>
      <c r="H24" s="31"/>
      <c r="I24" s="31"/>
      <c r="J24" s="31"/>
      <c r="K24" s="31"/>
      <c r="L24" s="31" t="str">
        <f t="shared" si="0"/>
        <v/>
      </c>
      <c r="M24" s="31" t="str">
        <f t="shared" si="1"/>
        <v/>
      </c>
      <c r="N24" s="33"/>
    </row>
    <row r="25" ht="15" customHeight="1" spans="1:14">
      <c r="A25" s="27"/>
      <c r="B25" s="28"/>
      <c r="C25" s="28"/>
      <c r="D25" s="29"/>
      <c r="E25" s="29"/>
      <c r="F25" s="27"/>
      <c r="G25" s="31"/>
      <c r="H25" s="31"/>
      <c r="I25" s="31"/>
      <c r="J25" s="31"/>
      <c r="K25" s="31"/>
      <c r="L25" s="31" t="str">
        <f t="shared" si="0"/>
        <v/>
      </c>
      <c r="M25" s="31" t="str">
        <f t="shared" si="1"/>
        <v/>
      </c>
      <c r="N25" s="33"/>
    </row>
    <row r="26" ht="15" customHeight="1" spans="1:14">
      <c r="A26" s="27"/>
      <c r="B26" s="28"/>
      <c r="C26" s="28"/>
      <c r="D26" s="29"/>
      <c r="E26" s="29"/>
      <c r="F26" s="27"/>
      <c r="G26" s="31"/>
      <c r="H26" s="31"/>
      <c r="I26" s="31"/>
      <c r="J26" s="31"/>
      <c r="K26" s="31"/>
      <c r="L26" s="31" t="str">
        <f t="shared" si="0"/>
        <v/>
      </c>
      <c r="M26" s="31" t="str">
        <f t="shared" si="1"/>
        <v/>
      </c>
      <c r="N26" s="33"/>
    </row>
    <row r="27" ht="15" customHeight="1" spans="1:14">
      <c r="A27" s="27"/>
      <c r="B27" s="28"/>
      <c r="C27" s="28"/>
      <c r="D27" s="29"/>
      <c r="E27" s="29"/>
      <c r="F27" s="27"/>
      <c r="G27" s="31"/>
      <c r="H27" s="31"/>
      <c r="I27" s="31"/>
      <c r="J27" s="31"/>
      <c r="K27" s="31"/>
      <c r="L27" s="31" t="str">
        <f t="shared" si="0"/>
        <v/>
      </c>
      <c r="M27" s="31" t="str">
        <f t="shared" si="1"/>
        <v/>
      </c>
      <c r="N27" s="33"/>
    </row>
    <row r="28" s="14" customFormat="1" ht="15" customHeight="1" spans="1:14">
      <c r="A28" s="98" t="s">
        <v>475</v>
      </c>
      <c r="B28" s="98"/>
      <c r="C28" s="24"/>
      <c r="D28" s="88"/>
      <c r="E28" s="88"/>
      <c r="F28" s="24"/>
      <c r="G28" s="24"/>
      <c r="H28" s="24"/>
      <c r="I28" s="40">
        <f>SUM(I7:I27)</f>
        <v>0</v>
      </c>
      <c r="J28" s="40">
        <f>SUM(J7:J27)</f>
        <v>0</v>
      </c>
      <c r="K28" s="40">
        <f>SUM(K7:K27)</f>
        <v>0</v>
      </c>
      <c r="L28" s="40" t="str">
        <f t="shared" si="0"/>
        <v/>
      </c>
      <c r="M28" s="40" t="str">
        <f t="shared" si="1"/>
        <v/>
      </c>
      <c r="N28" s="41"/>
    </row>
    <row r="29" ht="15" customHeight="1" spans="1:14">
      <c r="A29" s="101" t="s">
        <v>514</v>
      </c>
      <c r="B29" s="101"/>
      <c r="C29" s="27"/>
      <c r="D29" s="97"/>
      <c r="E29" s="97"/>
      <c r="F29" s="27"/>
      <c r="G29" s="27"/>
      <c r="H29" s="27"/>
      <c r="I29" s="31"/>
      <c r="J29" s="31">
        <v>0</v>
      </c>
      <c r="K29" s="31"/>
      <c r="L29" s="31" t="str">
        <f t="shared" si="0"/>
        <v/>
      </c>
      <c r="M29" s="31" t="str">
        <f t="shared" si="1"/>
        <v/>
      </c>
      <c r="N29" s="33"/>
    </row>
    <row r="30" customFormat="1" ht="15" customHeight="1" spans="1:14">
      <c r="A30" s="101" t="s">
        <v>477</v>
      </c>
      <c r="B30" s="101"/>
      <c r="C30" s="27"/>
      <c r="D30" s="97"/>
      <c r="E30" s="97"/>
      <c r="F30" s="27"/>
      <c r="G30" s="27"/>
      <c r="H30" s="27"/>
      <c r="I30" s="31"/>
      <c r="J30" s="31"/>
      <c r="K30" s="31">
        <v>0</v>
      </c>
      <c r="L30" s="31" t="str">
        <f t="shared" si="0"/>
        <v/>
      </c>
      <c r="M30" s="31" t="str">
        <f t="shared" si="1"/>
        <v/>
      </c>
      <c r="N30" s="33"/>
    </row>
    <row r="31" s="14" customFormat="1" ht="15" customHeight="1" spans="1:14">
      <c r="A31" s="98" t="s">
        <v>478</v>
      </c>
      <c r="B31" s="98"/>
      <c r="C31" s="24"/>
      <c r="D31" s="88"/>
      <c r="E31" s="88"/>
      <c r="F31" s="24"/>
      <c r="G31" s="24"/>
      <c r="H31" s="24"/>
      <c r="I31" s="40">
        <f>I28-I29</f>
        <v>0</v>
      </c>
      <c r="J31" s="40">
        <f>J28-J29</f>
        <v>0</v>
      </c>
      <c r="K31" s="40">
        <f>K28-K30</f>
        <v>0</v>
      </c>
      <c r="L31" s="40" t="str">
        <f t="shared" si="0"/>
        <v/>
      </c>
      <c r="M31" s="40" t="str">
        <f t="shared" si="1"/>
        <v/>
      </c>
      <c r="N31" s="41"/>
    </row>
  </sheetData>
  <mergeCells count="6">
    <mergeCell ref="A2:N2"/>
    <mergeCell ref="A3:N3"/>
    <mergeCell ref="A28:B28"/>
    <mergeCell ref="A29:B29"/>
    <mergeCell ref="A30:B30"/>
    <mergeCell ref="A31:B31"/>
  </mergeCells>
  <hyperlinks>
    <hyperlink ref="A1" location="索引目录!E29" display="返回索引页"/>
    <hyperlink ref="B1" location="可供出售金融资产汇总!B12"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O31"/>
  <sheetViews>
    <sheetView zoomScale="90" zoomScaleNormal="90" workbookViewId="0">
      <pane ySplit="6" topLeftCell="A16" activePane="bottomLeft" state="frozen"/>
      <selection/>
      <selection pane="bottomLeft" activeCell="M32" sqref="M32"/>
    </sheetView>
  </sheetViews>
  <sheetFormatPr defaultColWidth="9" defaultRowHeight="15.75" customHeight="1"/>
  <cols>
    <col min="1" max="1" width="6.25" style="15" customWidth="1"/>
    <col min="2" max="2" width="16.25" style="15" customWidth="1"/>
    <col min="3" max="3" width="10.25" style="15" customWidth="1"/>
    <col min="4" max="5" width="8.25" style="15" customWidth="1"/>
    <col min="6" max="6" width="10.25" style="15" customWidth="1"/>
    <col min="7" max="7" width="8.33333333333333" style="15" hidden="1" customWidth="1"/>
    <col min="8" max="8" width="8.75" style="15" customWidth="1"/>
    <col min="9" max="9" width="12.3333333333333" style="15" customWidth="1"/>
    <col min="10" max="10" width="14.25" style="15" hidden="1" customWidth="1" outlineLevel="1"/>
    <col min="11" max="11" width="12" style="15" customWidth="1" collapsed="1"/>
    <col min="12" max="12" width="12.25" style="15" customWidth="1"/>
    <col min="13" max="14" width="8.5" style="15" customWidth="1"/>
    <col min="15" max="15" width="6.75" style="15" customWidth="1"/>
    <col min="16" max="16384" width="9" style="15"/>
  </cols>
  <sheetData>
    <row r="1" s="85" customFormat="1" ht="10.5" spans="1:15">
      <c r="A1" s="86" t="s">
        <v>361</v>
      </c>
      <c r="B1" s="90" t="s">
        <v>402</v>
      </c>
      <c r="C1" s="87"/>
      <c r="D1" s="87"/>
      <c r="E1" s="87"/>
      <c r="F1" s="87"/>
      <c r="G1" s="87"/>
      <c r="H1" s="87"/>
      <c r="I1" s="87"/>
      <c r="J1" s="87"/>
      <c r="K1" s="87"/>
      <c r="L1" s="87"/>
      <c r="M1" s="87"/>
      <c r="N1" s="87"/>
      <c r="O1" s="87"/>
    </row>
    <row r="2" s="12" customFormat="1" ht="30" customHeight="1" spans="1:15">
      <c r="A2" s="19" t="s">
        <v>622</v>
      </c>
      <c r="B2" s="19"/>
      <c r="C2" s="19"/>
      <c r="D2" s="19"/>
      <c r="E2" s="19"/>
      <c r="F2" s="19"/>
      <c r="G2" s="19"/>
      <c r="H2" s="19"/>
      <c r="I2" s="19"/>
      <c r="J2" s="19"/>
      <c r="K2" s="19"/>
      <c r="L2" s="19"/>
      <c r="M2" s="19"/>
      <c r="N2" s="19"/>
      <c r="O2" s="19"/>
    </row>
    <row r="3" ht="15" customHeight="1" spans="1:15">
      <c r="A3" s="20" t="e">
        <f>CONCATENATE(#REF!,#REF!,#REF!,#REF!,#REF!,#REF!,#REF!)</f>
        <v>#REF!</v>
      </c>
      <c r="B3" s="20"/>
      <c r="C3" s="20"/>
      <c r="D3" s="20"/>
      <c r="E3" s="20"/>
      <c r="F3" s="20"/>
      <c r="G3" s="20"/>
      <c r="H3" s="20"/>
      <c r="I3" s="20"/>
      <c r="J3" s="20"/>
      <c r="K3" s="21"/>
      <c r="L3" s="21"/>
      <c r="M3" s="21"/>
      <c r="N3" s="21"/>
      <c r="O3" s="21"/>
    </row>
    <row r="4" ht="15" customHeight="1" spans="1:15">
      <c r="A4" s="20"/>
      <c r="B4" s="20"/>
      <c r="C4" s="20"/>
      <c r="D4" s="20"/>
      <c r="E4" s="20"/>
      <c r="F4" s="20"/>
      <c r="G4" s="20"/>
      <c r="H4" s="20"/>
      <c r="I4" s="20"/>
      <c r="J4" s="20"/>
      <c r="K4" s="21"/>
      <c r="L4" s="21"/>
      <c r="M4" s="22"/>
      <c r="N4" s="21"/>
      <c r="O4" s="22" t="s">
        <v>623</v>
      </c>
    </row>
    <row r="5" ht="15" customHeight="1" spans="1:15">
      <c r="A5" s="23" t="e">
        <f>#REF!&amp;#REF!</f>
        <v>#REF!</v>
      </c>
      <c r="O5" s="22" t="s">
        <v>282</v>
      </c>
    </row>
    <row r="6" s="13" customFormat="1" ht="19.9" customHeight="1" spans="1:15">
      <c r="A6" s="52" t="s">
        <v>283</v>
      </c>
      <c r="B6" s="52" t="s">
        <v>443</v>
      </c>
      <c r="C6" s="52" t="s">
        <v>624</v>
      </c>
      <c r="D6" s="52" t="s">
        <v>445</v>
      </c>
      <c r="E6" s="52" t="s">
        <v>474</v>
      </c>
      <c r="F6" s="52" t="s">
        <v>454</v>
      </c>
      <c r="G6" s="52" t="s">
        <v>625</v>
      </c>
      <c r="H6" s="52" t="s">
        <v>626</v>
      </c>
      <c r="I6" s="52" t="s">
        <v>621</v>
      </c>
      <c r="J6" s="52" t="s">
        <v>243</v>
      </c>
      <c r="K6" s="52" t="s">
        <v>244</v>
      </c>
      <c r="L6" s="52" t="s">
        <v>245</v>
      </c>
      <c r="M6" s="52" t="s">
        <v>246</v>
      </c>
      <c r="N6" s="52" t="s">
        <v>285</v>
      </c>
      <c r="O6" s="52" t="s">
        <v>419</v>
      </c>
    </row>
    <row r="7" ht="15" customHeight="1" spans="1:15">
      <c r="A7" s="27"/>
      <c r="B7" s="28"/>
      <c r="C7" s="28"/>
      <c r="D7" s="29"/>
      <c r="E7" s="29"/>
      <c r="F7" s="27"/>
      <c r="G7" s="31"/>
      <c r="H7" s="31"/>
      <c r="I7" s="31"/>
      <c r="J7" s="31"/>
      <c r="K7" s="31"/>
      <c r="L7" s="31"/>
      <c r="M7" s="34" t="str">
        <f>IF(OR(AND(K7=0,L7=0),L7=0),"",L7-K7)</f>
        <v/>
      </c>
      <c r="N7" s="69" t="str">
        <f>IF(ISERROR(M7/K7),"",M7/ABS(K7)*100)</f>
        <v/>
      </c>
      <c r="O7" s="33"/>
    </row>
    <row r="8" ht="15" customHeight="1" spans="1:15">
      <c r="A8" s="27"/>
      <c r="B8" s="28"/>
      <c r="C8" s="28"/>
      <c r="D8" s="29"/>
      <c r="E8" s="29"/>
      <c r="F8" s="27"/>
      <c r="G8" s="31"/>
      <c r="H8" s="31"/>
      <c r="I8" s="31"/>
      <c r="J8" s="31"/>
      <c r="K8" s="31"/>
      <c r="L8" s="31"/>
      <c r="M8" s="31" t="str">
        <f t="shared" ref="M8:M31" si="0">IF(OR(AND(K8=0,L8=0),L8=0),"",L8-K8)</f>
        <v/>
      </c>
      <c r="N8" s="31" t="str">
        <f t="shared" ref="N8:N31" si="1">IF(ISERROR(M8/K8),"",M8/ABS(K8)*100)</f>
        <v/>
      </c>
      <c r="O8" s="33"/>
    </row>
    <row r="9" ht="15" customHeight="1" spans="1:15">
      <c r="A9" s="27"/>
      <c r="B9" s="28"/>
      <c r="C9" s="28"/>
      <c r="D9" s="29"/>
      <c r="E9" s="29"/>
      <c r="F9" s="27"/>
      <c r="G9" s="31"/>
      <c r="H9" s="31"/>
      <c r="I9" s="31"/>
      <c r="J9" s="31"/>
      <c r="K9" s="31"/>
      <c r="L9" s="31"/>
      <c r="M9" s="31" t="str">
        <f t="shared" si="0"/>
        <v/>
      </c>
      <c r="N9" s="31" t="str">
        <f t="shared" si="1"/>
        <v/>
      </c>
      <c r="O9" s="33"/>
    </row>
    <row r="10" ht="15" customHeight="1" spans="1:15">
      <c r="A10" s="27"/>
      <c r="B10" s="28"/>
      <c r="C10" s="28"/>
      <c r="D10" s="29"/>
      <c r="E10" s="29"/>
      <c r="F10" s="27"/>
      <c r="G10" s="31"/>
      <c r="H10" s="31"/>
      <c r="I10" s="31"/>
      <c r="J10" s="31"/>
      <c r="K10" s="31"/>
      <c r="L10" s="31"/>
      <c r="M10" s="31" t="str">
        <f t="shared" si="0"/>
        <v/>
      </c>
      <c r="N10" s="31" t="str">
        <f t="shared" si="1"/>
        <v/>
      </c>
      <c r="O10" s="33"/>
    </row>
    <row r="11" ht="15" customHeight="1" spans="1:15">
      <c r="A11" s="27"/>
      <c r="B11" s="28"/>
      <c r="C11" s="28"/>
      <c r="D11" s="29"/>
      <c r="E11" s="29"/>
      <c r="F11" s="27"/>
      <c r="G11" s="31"/>
      <c r="H11" s="31"/>
      <c r="I11" s="31"/>
      <c r="J11" s="31"/>
      <c r="K11" s="31"/>
      <c r="L11" s="31"/>
      <c r="M11" s="31"/>
      <c r="N11" s="31"/>
      <c r="O11" s="33"/>
    </row>
    <row r="12" ht="15" customHeight="1" spans="1:15">
      <c r="A12" s="27"/>
      <c r="B12" s="28"/>
      <c r="C12" s="28"/>
      <c r="D12" s="29"/>
      <c r="E12" s="29"/>
      <c r="F12" s="27"/>
      <c r="G12" s="31"/>
      <c r="H12" s="31"/>
      <c r="I12" s="31"/>
      <c r="J12" s="31"/>
      <c r="K12" s="31"/>
      <c r="L12" s="31"/>
      <c r="M12" s="31" t="str">
        <f t="shared" si="0"/>
        <v/>
      </c>
      <c r="N12" s="31" t="str">
        <f t="shared" si="1"/>
        <v/>
      </c>
      <c r="O12" s="33"/>
    </row>
    <row r="13" ht="15" customHeight="1" spans="1:15">
      <c r="A13" s="27"/>
      <c r="B13" s="28"/>
      <c r="C13" s="28"/>
      <c r="D13" s="29"/>
      <c r="E13" s="29"/>
      <c r="F13" s="27"/>
      <c r="G13" s="31"/>
      <c r="H13" s="31"/>
      <c r="I13" s="31"/>
      <c r="J13" s="31"/>
      <c r="K13" s="31"/>
      <c r="L13" s="31"/>
      <c r="M13" s="31" t="str">
        <f t="shared" si="0"/>
        <v/>
      </c>
      <c r="N13" s="31" t="str">
        <f t="shared" si="1"/>
        <v/>
      </c>
      <c r="O13" s="33"/>
    </row>
    <row r="14" ht="15" customHeight="1" spans="1:15">
      <c r="A14" s="27"/>
      <c r="B14" s="28"/>
      <c r="C14" s="28"/>
      <c r="D14" s="29"/>
      <c r="E14" s="29"/>
      <c r="F14" s="27"/>
      <c r="G14" s="31"/>
      <c r="H14" s="31"/>
      <c r="I14" s="31"/>
      <c r="J14" s="31"/>
      <c r="K14" s="31"/>
      <c r="L14" s="31"/>
      <c r="M14" s="31" t="str">
        <f t="shared" si="0"/>
        <v/>
      </c>
      <c r="N14" s="31" t="str">
        <f t="shared" si="1"/>
        <v/>
      </c>
      <c r="O14" s="33"/>
    </row>
    <row r="15" ht="15" customHeight="1" spans="1:15">
      <c r="A15" s="27"/>
      <c r="B15" s="28"/>
      <c r="C15" s="28"/>
      <c r="D15" s="29"/>
      <c r="E15" s="29"/>
      <c r="F15" s="27"/>
      <c r="G15" s="31"/>
      <c r="H15" s="31"/>
      <c r="I15" s="31"/>
      <c r="J15" s="31"/>
      <c r="K15" s="31"/>
      <c r="L15" s="31"/>
      <c r="M15" s="31" t="str">
        <f t="shared" si="0"/>
        <v/>
      </c>
      <c r="N15" s="31" t="str">
        <f t="shared" si="1"/>
        <v/>
      </c>
      <c r="O15" s="33"/>
    </row>
    <row r="16" ht="15" customHeight="1" spans="1:15">
      <c r="A16" s="27"/>
      <c r="B16" s="28"/>
      <c r="C16" s="28"/>
      <c r="D16" s="29"/>
      <c r="E16" s="29"/>
      <c r="F16" s="27"/>
      <c r="G16" s="31"/>
      <c r="H16" s="31"/>
      <c r="I16" s="31"/>
      <c r="J16" s="31"/>
      <c r="K16" s="31"/>
      <c r="L16" s="31"/>
      <c r="M16" s="31" t="str">
        <f t="shared" si="0"/>
        <v/>
      </c>
      <c r="N16" s="31" t="str">
        <f t="shared" si="1"/>
        <v/>
      </c>
      <c r="O16" s="33"/>
    </row>
    <row r="17" ht="15" customHeight="1" spans="1:15">
      <c r="A17" s="27"/>
      <c r="B17" s="28"/>
      <c r="C17" s="28"/>
      <c r="D17" s="29"/>
      <c r="E17" s="29"/>
      <c r="F17" s="27"/>
      <c r="G17" s="31"/>
      <c r="H17" s="31"/>
      <c r="I17" s="31"/>
      <c r="J17" s="31"/>
      <c r="K17" s="31"/>
      <c r="L17" s="31"/>
      <c r="M17" s="31" t="str">
        <f t="shared" si="0"/>
        <v/>
      </c>
      <c r="N17" s="31" t="str">
        <f t="shared" si="1"/>
        <v/>
      </c>
      <c r="O17" s="33"/>
    </row>
    <row r="18" ht="15" customHeight="1" spans="1:15">
      <c r="A18" s="27"/>
      <c r="B18" s="28"/>
      <c r="C18" s="28"/>
      <c r="D18" s="29"/>
      <c r="E18" s="29"/>
      <c r="F18" s="27"/>
      <c r="G18" s="31"/>
      <c r="H18" s="31"/>
      <c r="I18" s="31"/>
      <c r="J18" s="31"/>
      <c r="K18" s="31"/>
      <c r="L18" s="31"/>
      <c r="M18" s="31" t="str">
        <f t="shared" si="0"/>
        <v/>
      </c>
      <c r="N18" s="31" t="str">
        <f t="shared" si="1"/>
        <v/>
      </c>
      <c r="O18" s="33"/>
    </row>
    <row r="19" ht="15" customHeight="1" spans="1:15">
      <c r="A19" s="27"/>
      <c r="B19" s="28"/>
      <c r="C19" s="28"/>
      <c r="D19" s="29"/>
      <c r="E19" s="29"/>
      <c r="F19" s="27"/>
      <c r="G19" s="31"/>
      <c r="H19" s="31"/>
      <c r="I19" s="31"/>
      <c r="J19" s="31"/>
      <c r="K19" s="31"/>
      <c r="L19" s="31"/>
      <c r="M19" s="31" t="str">
        <f t="shared" si="0"/>
        <v/>
      </c>
      <c r="N19" s="31" t="str">
        <f t="shared" si="1"/>
        <v/>
      </c>
      <c r="O19" s="33"/>
    </row>
    <row r="20" ht="15" customHeight="1" spans="1:15">
      <c r="A20" s="27"/>
      <c r="B20" s="28"/>
      <c r="C20" s="28"/>
      <c r="D20" s="29"/>
      <c r="E20" s="29"/>
      <c r="F20" s="27"/>
      <c r="G20" s="31"/>
      <c r="H20" s="31"/>
      <c r="I20" s="31"/>
      <c r="J20" s="31"/>
      <c r="K20" s="31"/>
      <c r="L20" s="31"/>
      <c r="M20" s="31" t="str">
        <f t="shared" si="0"/>
        <v/>
      </c>
      <c r="N20" s="31" t="str">
        <f t="shared" si="1"/>
        <v/>
      </c>
      <c r="O20" s="33"/>
    </row>
    <row r="21" ht="15" customHeight="1" spans="1:15">
      <c r="A21" s="27"/>
      <c r="B21" s="28"/>
      <c r="C21" s="28"/>
      <c r="D21" s="29"/>
      <c r="E21" s="29"/>
      <c r="F21" s="27"/>
      <c r="G21" s="31"/>
      <c r="H21" s="31"/>
      <c r="I21" s="31"/>
      <c r="J21" s="31"/>
      <c r="K21" s="31"/>
      <c r="L21" s="31"/>
      <c r="M21" s="31" t="str">
        <f t="shared" si="0"/>
        <v/>
      </c>
      <c r="N21" s="31" t="str">
        <f t="shared" si="1"/>
        <v/>
      </c>
      <c r="O21" s="33"/>
    </row>
    <row r="22" ht="15" customHeight="1" spans="1:15">
      <c r="A22" s="27"/>
      <c r="B22" s="28"/>
      <c r="C22" s="28"/>
      <c r="D22" s="29"/>
      <c r="E22" s="29"/>
      <c r="F22" s="27"/>
      <c r="G22" s="31"/>
      <c r="H22" s="31"/>
      <c r="I22" s="31"/>
      <c r="J22" s="31"/>
      <c r="K22" s="31"/>
      <c r="L22" s="31"/>
      <c r="M22" s="31" t="str">
        <f t="shared" si="0"/>
        <v/>
      </c>
      <c r="N22" s="31" t="str">
        <f t="shared" si="1"/>
        <v/>
      </c>
      <c r="O22" s="33"/>
    </row>
    <row r="23" ht="15" customHeight="1" spans="1:15">
      <c r="A23" s="27"/>
      <c r="B23" s="28"/>
      <c r="C23" s="28"/>
      <c r="D23" s="29"/>
      <c r="E23" s="29"/>
      <c r="F23" s="27"/>
      <c r="G23" s="31"/>
      <c r="H23" s="31"/>
      <c r="I23" s="31"/>
      <c r="J23" s="31"/>
      <c r="K23" s="31"/>
      <c r="L23" s="31"/>
      <c r="M23" s="31" t="str">
        <f t="shared" si="0"/>
        <v/>
      </c>
      <c r="N23" s="31" t="str">
        <f t="shared" si="1"/>
        <v/>
      </c>
      <c r="O23" s="33"/>
    </row>
    <row r="24" ht="15" customHeight="1" spans="1:15">
      <c r="A24" s="27"/>
      <c r="B24" s="28"/>
      <c r="C24" s="28"/>
      <c r="D24" s="29"/>
      <c r="E24" s="29"/>
      <c r="F24" s="27"/>
      <c r="G24" s="31"/>
      <c r="H24" s="31"/>
      <c r="I24" s="31"/>
      <c r="J24" s="31"/>
      <c r="K24" s="31"/>
      <c r="L24" s="31"/>
      <c r="M24" s="31" t="str">
        <f t="shared" si="0"/>
        <v/>
      </c>
      <c r="N24" s="31" t="str">
        <f t="shared" si="1"/>
        <v/>
      </c>
      <c r="O24" s="33"/>
    </row>
    <row r="25" ht="15" customHeight="1" spans="1:15">
      <c r="A25" s="27"/>
      <c r="B25" s="28"/>
      <c r="C25" s="28"/>
      <c r="D25" s="29"/>
      <c r="E25" s="29"/>
      <c r="F25" s="27"/>
      <c r="G25" s="31"/>
      <c r="H25" s="31"/>
      <c r="I25" s="31"/>
      <c r="J25" s="31"/>
      <c r="K25" s="31"/>
      <c r="L25" s="31"/>
      <c r="M25" s="31" t="str">
        <f t="shared" si="0"/>
        <v/>
      </c>
      <c r="N25" s="31" t="str">
        <f t="shared" si="1"/>
        <v/>
      </c>
      <c r="O25" s="33"/>
    </row>
    <row r="26" ht="15" customHeight="1" spans="1:15">
      <c r="A26" s="27"/>
      <c r="B26" s="28"/>
      <c r="C26" s="28"/>
      <c r="D26" s="29"/>
      <c r="E26" s="29"/>
      <c r="F26" s="27"/>
      <c r="G26" s="31"/>
      <c r="H26" s="31"/>
      <c r="I26" s="31"/>
      <c r="J26" s="31"/>
      <c r="K26" s="31"/>
      <c r="L26" s="31"/>
      <c r="M26" s="31" t="str">
        <f t="shared" si="0"/>
        <v/>
      </c>
      <c r="N26" s="31" t="str">
        <f t="shared" si="1"/>
        <v/>
      </c>
      <c r="O26" s="33"/>
    </row>
    <row r="27" ht="15" customHeight="1" spans="1:15">
      <c r="A27" s="27"/>
      <c r="B27" s="28"/>
      <c r="C27" s="28"/>
      <c r="D27" s="29"/>
      <c r="E27" s="29"/>
      <c r="F27" s="27"/>
      <c r="G27" s="31"/>
      <c r="H27" s="31"/>
      <c r="I27" s="31"/>
      <c r="J27" s="31"/>
      <c r="K27" s="31"/>
      <c r="L27" s="31"/>
      <c r="M27" s="31" t="str">
        <f t="shared" si="0"/>
        <v/>
      </c>
      <c r="N27" s="31" t="str">
        <f t="shared" si="1"/>
        <v/>
      </c>
      <c r="O27" s="33"/>
    </row>
    <row r="28" s="14" customFormat="1" ht="15" customHeight="1" spans="1:15">
      <c r="A28" s="98" t="s">
        <v>475</v>
      </c>
      <c r="B28" s="98"/>
      <c r="C28" s="24"/>
      <c r="D28" s="88"/>
      <c r="E28" s="88"/>
      <c r="F28" s="24"/>
      <c r="G28" s="40"/>
      <c r="H28" s="40"/>
      <c r="I28" s="40"/>
      <c r="J28" s="40">
        <f>SUM(J7:J27)</f>
        <v>0</v>
      </c>
      <c r="K28" s="40">
        <f>SUM(K7:K27)</f>
        <v>0</v>
      </c>
      <c r="L28" s="40">
        <f>SUM(L7:L27)</f>
        <v>0</v>
      </c>
      <c r="M28" s="40" t="str">
        <f t="shared" si="0"/>
        <v/>
      </c>
      <c r="N28" s="40" t="str">
        <f t="shared" si="1"/>
        <v/>
      </c>
      <c r="O28" s="41"/>
    </row>
    <row r="29" ht="15" customHeight="1" spans="1:15">
      <c r="A29" s="101" t="s">
        <v>514</v>
      </c>
      <c r="B29" s="101"/>
      <c r="C29" s="27"/>
      <c r="D29" s="97"/>
      <c r="E29" s="97"/>
      <c r="F29" s="27"/>
      <c r="G29" s="31"/>
      <c r="H29" s="31"/>
      <c r="I29" s="31"/>
      <c r="J29" s="31"/>
      <c r="K29" s="31">
        <v>0</v>
      </c>
      <c r="L29" s="31"/>
      <c r="M29" s="31" t="str">
        <f t="shared" si="0"/>
        <v/>
      </c>
      <c r="N29" s="31" t="str">
        <f t="shared" si="1"/>
        <v/>
      </c>
      <c r="O29" s="33"/>
    </row>
    <row r="30" customFormat="1" ht="15" customHeight="1" spans="1:15">
      <c r="A30" s="101" t="s">
        <v>477</v>
      </c>
      <c r="B30" s="101"/>
      <c r="C30" s="27"/>
      <c r="D30" s="97"/>
      <c r="E30" s="97"/>
      <c r="F30" s="27"/>
      <c r="G30" s="31"/>
      <c r="H30" s="31"/>
      <c r="I30" s="31"/>
      <c r="J30" s="31"/>
      <c r="K30" s="31"/>
      <c r="L30" s="31">
        <v>0</v>
      </c>
      <c r="M30" s="31" t="str">
        <f t="shared" si="0"/>
        <v/>
      </c>
      <c r="N30" s="31" t="str">
        <f t="shared" si="1"/>
        <v/>
      </c>
      <c r="O30" s="33"/>
    </row>
    <row r="31" s="14" customFormat="1" ht="15" customHeight="1" spans="1:15">
      <c r="A31" s="98" t="s">
        <v>478</v>
      </c>
      <c r="B31" s="98"/>
      <c r="C31" s="24"/>
      <c r="D31" s="88"/>
      <c r="E31" s="88"/>
      <c r="F31" s="24"/>
      <c r="G31" s="40"/>
      <c r="H31" s="40"/>
      <c r="I31" s="40"/>
      <c r="J31" s="40">
        <f>J28-J29</f>
        <v>0</v>
      </c>
      <c r="K31" s="40">
        <f>K28-K29</f>
        <v>0</v>
      </c>
      <c r="L31" s="40">
        <f>L28-L30</f>
        <v>0</v>
      </c>
      <c r="M31" s="40" t="str">
        <f t="shared" si="0"/>
        <v/>
      </c>
      <c r="N31" s="40" t="str">
        <f t="shared" si="1"/>
        <v/>
      </c>
      <c r="O31" s="41"/>
    </row>
  </sheetData>
  <mergeCells count="6">
    <mergeCell ref="A2:O2"/>
    <mergeCell ref="A3:O3"/>
    <mergeCell ref="A28:B28"/>
    <mergeCell ref="A29:B29"/>
    <mergeCell ref="A30:B30"/>
    <mergeCell ref="A31:B31"/>
  </mergeCells>
  <hyperlinks>
    <hyperlink ref="A1" location="索引目录!E30" display="返回索引页"/>
    <hyperlink ref="B1" location="可供出售金融资产汇总!B15"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K33"/>
  <sheetViews>
    <sheetView zoomScale="90" zoomScaleNormal="90" workbookViewId="0">
      <pane ySplit="6" topLeftCell="A7" activePane="bottomLeft" state="frozen"/>
      <selection/>
      <selection pane="bottomLeft" activeCell="M32" sqref="M32"/>
    </sheetView>
  </sheetViews>
  <sheetFormatPr defaultColWidth="9" defaultRowHeight="15.75" customHeight="1"/>
  <cols>
    <col min="1" max="1" width="7.58333333333333" style="15" customWidth="1"/>
    <col min="2" max="2" width="25.25" style="15" customWidth="1"/>
    <col min="3" max="3" width="17.25" style="15" customWidth="1"/>
    <col min="4" max="4" width="11.25" style="15" customWidth="1"/>
    <col min="5" max="5" width="13.0833333333333" style="15" hidden="1" customWidth="1" outlineLevel="1"/>
    <col min="6" max="6" width="14.5833333333333" style="15" customWidth="1" collapsed="1"/>
    <col min="7" max="7" width="14.5833333333333" style="15" customWidth="1"/>
    <col min="8" max="8" width="12.5833333333333" style="15" customWidth="1"/>
    <col min="9" max="9" width="10.75" style="15" customWidth="1"/>
    <col min="10" max="10" width="12.5" style="15" customWidth="1"/>
    <col min="11" max="16384" width="9" style="15"/>
  </cols>
  <sheetData>
    <row r="1" s="85" customFormat="1" ht="10.5" spans="1:11">
      <c r="A1" s="90" t="s">
        <v>412</v>
      </c>
      <c r="B1" s="86" t="s">
        <v>479</v>
      </c>
      <c r="C1" s="87"/>
      <c r="D1" s="87"/>
      <c r="E1" s="87"/>
      <c r="F1" s="87"/>
      <c r="G1" s="87"/>
      <c r="H1" s="87"/>
      <c r="I1" s="87"/>
      <c r="J1" s="87"/>
    </row>
    <row r="2" s="12" customFormat="1" ht="30" customHeight="1" spans="1:11">
      <c r="A2" s="19" t="s">
        <v>627</v>
      </c>
      <c r="B2" s="19"/>
      <c r="C2" s="19"/>
      <c r="D2" s="19"/>
      <c r="E2" s="19"/>
      <c r="F2" s="19"/>
      <c r="G2" s="19"/>
      <c r="H2" s="19"/>
      <c r="I2" s="19"/>
      <c r="J2" s="19"/>
    </row>
    <row r="3" ht="15" customHeight="1" spans="1:11">
      <c r="A3" s="20" t="e">
        <f>CONCATENATE(#REF!,#REF!,#REF!,#REF!,#REF!,#REF!,#REF!)</f>
        <v>#REF!</v>
      </c>
      <c r="B3" s="20"/>
      <c r="C3" s="20"/>
      <c r="D3" s="20"/>
      <c r="E3" s="20"/>
      <c r="F3" s="21"/>
      <c r="G3" s="21"/>
      <c r="H3" s="21"/>
      <c r="I3" s="21"/>
      <c r="J3" s="21"/>
    </row>
    <row r="4" ht="15" customHeight="1" spans="1:11">
      <c r="A4" s="20"/>
      <c r="B4" s="20"/>
      <c r="C4" s="20"/>
      <c r="D4" s="20"/>
      <c r="E4" s="20"/>
      <c r="F4" s="21"/>
      <c r="G4" s="21"/>
      <c r="H4" s="21"/>
      <c r="I4" s="21"/>
      <c r="J4" s="22" t="s">
        <v>628</v>
      </c>
      <c r="K4" s="22"/>
    </row>
    <row r="5" ht="15" customHeight="1" spans="1:11">
      <c r="A5" s="23" t="e">
        <f>#REF!&amp;#REF!</f>
        <v>#REF!</v>
      </c>
      <c r="F5" s="194"/>
      <c r="J5" s="22" t="s">
        <v>282</v>
      </c>
    </row>
    <row r="6" s="13" customFormat="1" ht="19.9" customHeight="1" spans="1:11">
      <c r="A6" s="24" t="s">
        <v>283</v>
      </c>
      <c r="B6" s="24" t="s">
        <v>484</v>
      </c>
      <c r="C6" s="24" t="s">
        <v>485</v>
      </c>
      <c r="D6" s="24" t="s">
        <v>486</v>
      </c>
      <c r="E6" s="25" t="s">
        <v>243</v>
      </c>
      <c r="F6" s="36" t="s">
        <v>244</v>
      </c>
      <c r="G6" s="24" t="s">
        <v>245</v>
      </c>
      <c r="H6" s="24" t="s">
        <v>246</v>
      </c>
      <c r="I6" s="24" t="s">
        <v>285</v>
      </c>
      <c r="J6" s="24" t="s">
        <v>419</v>
      </c>
    </row>
    <row r="7" ht="15" customHeight="1" spans="1:11">
      <c r="A7" s="27"/>
      <c r="B7" s="28"/>
      <c r="C7" s="28"/>
      <c r="D7" s="29"/>
      <c r="E7" s="30"/>
      <c r="F7" s="34"/>
      <c r="G7" s="31"/>
      <c r="H7" s="34" t="str">
        <f>IF(OR(AND(F7=0,G7=0),G7=0),"",G7-F7)</f>
        <v/>
      </c>
      <c r="I7" s="69" t="str">
        <f>IF(ISERROR(H7/F7),"",H7/ABS(F7)*100)</f>
        <v/>
      </c>
      <c r="J7" s="33"/>
    </row>
    <row r="8" ht="15" customHeight="1" spans="1:11">
      <c r="A8" s="27"/>
      <c r="B8" s="28"/>
      <c r="C8" s="28"/>
      <c r="D8" s="29"/>
      <c r="E8" s="30"/>
      <c r="F8" s="34"/>
      <c r="G8" s="31"/>
      <c r="H8" s="34" t="str">
        <f t="shared" ref="H8:H30" si="0">IF(OR(AND(F8=0,G8=0),G8=0),"",G8-F8)</f>
        <v/>
      </c>
      <c r="I8" s="69" t="str">
        <f t="shared" ref="I8:I30" si="1">IF(ISERROR(H8/F8),"",H8/ABS(F8)*100)</f>
        <v/>
      </c>
      <c r="J8" s="33"/>
    </row>
    <row r="9" ht="15" customHeight="1" spans="1:11">
      <c r="A9" s="27"/>
      <c r="B9" s="28"/>
      <c r="C9" s="28"/>
      <c r="D9" s="29"/>
      <c r="E9" s="30"/>
      <c r="F9" s="34"/>
      <c r="G9" s="31"/>
      <c r="H9" s="31" t="str">
        <f t="shared" si="0"/>
        <v/>
      </c>
      <c r="I9" s="31" t="str">
        <f t="shared" si="1"/>
        <v/>
      </c>
      <c r="J9" s="33"/>
    </row>
    <row r="10" ht="15" customHeight="1" spans="1:11">
      <c r="A10" s="27"/>
      <c r="B10" s="28"/>
      <c r="C10" s="28"/>
      <c r="D10" s="29"/>
      <c r="E10" s="30"/>
      <c r="F10" s="34"/>
      <c r="G10" s="31"/>
      <c r="H10" s="31" t="str">
        <f t="shared" si="0"/>
        <v/>
      </c>
      <c r="I10" s="31" t="str">
        <f t="shared" si="1"/>
        <v/>
      </c>
      <c r="J10" s="33"/>
    </row>
    <row r="11" ht="15" customHeight="1" spans="1:11">
      <c r="A11" s="27"/>
      <c r="B11" s="28"/>
      <c r="C11" s="28"/>
      <c r="D11" s="29"/>
      <c r="E11" s="30"/>
      <c r="F11" s="34"/>
      <c r="G11" s="31"/>
      <c r="H11" s="31" t="str">
        <f t="shared" si="0"/>
        <v/>
      </c>
      <c r="I11" s="31" t="str">
        <f t="shared" si="1"/>
        <v/>
      </c>
      <c r="J11" s="33"/>
    </row>
    <row r="12" ht="15" customHeight="1" spans="1:11">
      <c r="A12" s="27"/>
      <c r="B12" s="28"/>
      <c r="C12" s="28"/>
      <c r="D12" s="29"/>
      <c r="E12" s="30"/>
      <c r="F12" s="34"/>
      <c r="G12" s="31"/>
      <c r="H12" s="31" t="str">
        <f t="shared" si="0"/>
        <v/>
      </c>
      <c r="I12" s="31" t="str">
        <f t="shared" si="1"/>
        <v/>
      </c>
      <c r="J12" s="33"/>
    </row>
    <row r="13" ht="15" customHeight="1" spans="1:11">
      <c r="A13" s="27"/>
      <c r="B13" s="28"/>
      <c r="C13" s="28"/>
      <c r="D13" s="29"/>
      <c r="E13" s="30"/>
      <c r="F13" s="34"/>
      <c r="G13" s="31"/>
      <c r="H13" s="31" t="str">
        <f t="shared" si="0"/>
        <v/>
      </c>
      <c r="I13" s="31" t="str">
        <f t="shared" si="1"/>
        <v/>
      </c>
      <c r="J13" s="33"/>
    </row>
    <row r="14" ht="15" customHeight="1" spans="1:11">
      <c r="A14" s="27"/>
      <c r="B14" s="28"/>
      <c r="C14" s="28"/>
      <c r="D14" s="29"/>
      <c r="E14" s="30"/>
      <c r="F14" s="34"/>
      <c r="G14" s="31"/>
      <c r="H14" s="31" t="str">
        <f t="shared" si="0"/>
        <v/>
      </c>
      <c r="I14" s="31" t="str">
        <f t="shared" si="1"/>
        <v/>
      </c>
      <c r="J14" s="33"/>
    </row>
    <row r="15" ht="15" customHeight="1" spans="1:11">
      <c r="A15" s="27"/>
      <c r="B15" s="28"/>
      <c r="C15" s="28"/>
      <c r="D15" s="29"/>
      <c r="E15" s="30"/>
      <c r="F15" s="34"/>
      <c r="G15" s="31"/>
      <c r="H15" s="31" t="str">
        <f t="shared" si="0"/>
        <v/>
      </c>
      <c r="I15" s="31" t="str">
        <f t="shared" si="1"/>
        <v/>
      </c>
      <c r="J15" s="33"/>
    </row>
    <row r="16" ht="15" customHeight="1" spans="1:11">
      <c r="A16" s="27"/>
      <c r="B16" s="28"/>
      <c r="C16" s="28"/>
      <c r="D16" s="29"/>
      <c r="E16" s="30"/>
      <c r="F16" s="34"/>
      <c r="G16" s="31"/>
      <c r="H16" s="31" t="str">
        <f t="shared" si="0"/>
        <v/>
      </c>
      <c r="I16" s="31" t="str">
        <f t="shared" si="1"/>
        <v/>
      </c>
      <c r="J16" s="33"/>
    </row>
    <row r="17" ht="15" customHeight="1" spans="1:10">
      <c r="A17" s="27"/>
      <c r="B17" s="28"/>
      <c r="C17" s="28"/>
      <c r="D17" s="29"/>
      <c r="E17" s="30"/>
      <c r="F17" s="34"/>
      <c r="G17" s="31"/>
      <c r="H17" s="31" t="str">
        <f t="shared" si="0"/>
        <v/>
      </c>
      <c r="I17" s="31" t="str">
        <f t="shared" si="1"/>
        <v/>
      </c>
      <c r="J17" s="33"/>
    </row>
    <row r="18" ht="15" customHeight="1" spans="1:10">
      <c r="A18" s="27"/>
      <c r="B18" s="28"/>
      <c r="C18" s="28"/>
      <c r="D18" s="29"/>
      <c r="E18" s="30"/>
      <c r="F18" s="34"/>
      <c r="G18" s="31"/>
      <c r="H18" s="31" t="str">
        <f t="shared" si="0"/>
        <v/>
      </c>
      <c r="I18" s="31" t="str">
        <f t="shared" si="1"/>
        <v/>
      </c>
      <c r="J18" s="33"/>
    </row>
    <row r="19" ht="15" customHeight="1" spans="1:10">
      <c r="A19" s="27"/>
      <c r="B19" s="28"/>
      <c r="C19" s="28"/>
      <c r="D19" s="29"/>
      <c r="E19" s="30"/>
      <c r="F19" s="34"/>
      <c r="G19" s="31"/>
      <c r="H19" s="31" t="str">
        <f t="shared" si="0"/>
        <v/>
      </c>
      <c r="I19" s="31" t="str">
        <f t="shared" si="1"/>
        <v/>
      </c>
      <c r="J19" s="33"/>
    </row>
    <row r="20" ht="15" customHeight="1" spans="1:10">
      <c r="A20" s="27"/>
      <c r="B20" s="28"/>
      <c r="C20" s="28"/>
      <c r="D20" s="29"/>
      <c r="E20" s="30"/>
      <c r="F20" s="34"/>
      <c r="G20" s="31"/>
      <c r="H20" s="31" t="str">
        <f t="shared" si="0"/>
        <v/>
      </c>
      <c r="I20" s="31" t="str">
        <f t="shared" si="1"/>
        <v/>
      </c>
      <c r="J20" s="33"/>
    </row>
    <row r="21" ht="15" customHeight="1" spans="1:10">
      <c r="A21" s="27"/>
      <c r="B21" s="28"/>
      <c r="C21" s="28"/>
      <c r="D21" s="29"/>
      <c r="E21" s="30"/>
      <c r="F21" s="34"/>
      <c r="G21" s="31"/>
      <c r="H21" s="31" t="str">
        <f t="shared" si="0"/>
        <v/>
      </c>
      <c r="I21" s="31" t="str">
        <f t="shared" si="1"/>
        <v/>
      </c>
      <c r="J21" s="33"/>
    </row>
    <row r="22" ht="15" customHeight="1" spans="1:10">
      <c r="A22" s="27"/>
      <c r="B22" s="28"/>
      <c r="C22" s="28"/>
      <c r="D22" s="29"/>
      <c r="E22" s="30"/>
      <c r="F22" s="34"/>
      <c r="G22" s="31"/>
      <c r="H22" s="31" t="str">
        <f t="shared" si="0"/>
        <v/>
      </c>
      <c r="I22" s="31" t="str">
        <f t="shared" si="1"/>
        <v/>
      </c>
      <c r="J22" s="33"/>
    </row>
    <row r="23" ht="15" customHeight="1" spans="1:10">
      <c r="A23" s="27"/>
      <c r="B23" s="28"/>
      <c r="C23" s="28"/>
      <c r="D23" s="29"/>
      <c r="E23" s="30"/>
      <c r="F23" s="34"/>
      <c r="G23" s="31"/>
      <c r="H23" s="31" t="str">
        <f t="shared" si="0"/>
        <v/>
      </c>
      <c r="I23" s="31" t="str">
        <f t="shared" si="1"/>
        <v/>
      </c>
      <c r="J23" s="33"/>
    </row>
    <row r="24" ht="15" customHeight="1" spans="1:10">
      <c r="A24" s="27"/>
      <c r="B24" s="28"/>
      <c r="C24" s="28"/>
      <c r="D24" s="29"/>
      <c r="E24" s="195"/>
      <c r="F24" s="34"/>
      <c r="G24" s="31"/>
      <c r="H24" s="31" t="str">
        <f t="shared" si="0"/>
        <v/>
      </c>
      <c r="I24" s="31" t="str">
        <f t="shared" si="1"/>
        <v/>
      </c>
      <c r="J24" s="33"/>
    </row>
    <row r="25" ht="15" customHeight="1" spans="1:10">
      <c r="A25" s="27"/>
      <c r="B25" s="28"/>
      <c r="C25" s="28"/>
      <c r="D25" s="29"/>
      <c r="E25" s="30"/>
      <c r="F25" s="34"/>
      <c r="G25" s="31"/>
      <c r="H25" s="31" t="str">
        <f t="shared" si="0"/>
        <v/>
      </c>
      <c r="I25" s="31" t="str">
        <f t="shared" si="1"/>
        <v/>
      </c>
      <c r="J25" s="33"/>
    </row>
    <row r="26" ht="15" customHeight="1" spans="1:10">
      <c r="A26" s="27"/>
      <c r="B26" s="28"/>
      <c r="C26" s="28"/>
      <c r="D26" s="29"/>
      <c r="E26" s="30"/>
      <c r="F26" s="34"/>
      <c r="G26" s="31"/>
      <c r="H26" s="31" t="str">
        <f t="shared" si="0"/>
        <v/>
      </c>
      <c r="I26" s="31" t="str">
        <f t="shared" si="1"/>
        <v/>
      </c>
      <c r="J26" s="33"/>
    </row>
    <row r="27" s="14" customFormat="1" ht="15" customHeight="1" spans="1:10">
      <c r="A27" s="93" t="s">
        <v>475</v>
      </c>
      <c r="B27" s="94"/>
      <c r="C27" s="24"/>
      <c r="D27" s="88"/>
      <c r="E27" s="38">
        <f>SUM(E7:E26)</f>
        <v>0</v>
      </c>
      <c r="F27" s="39">
        <f>SUM(F7:F26)</f>
        <v>0</v>
      </c>
      <c r="G27" s="40">
        <f>SUM(G7:G26)</f>
        <v>0</v>
      </c>
      <c r="H27" s="40" t="str">
        <f t="shared" si="0"/>
        <v/>
      </c>
      <c r="I27" s="40" t="str">
        <f t="shared" si="1"/>
        <v/>
      </c>
      <c r="J27" s="41"/>
    </row>
    <row r="28" ht="15" customHeight="1" spans="1:10">
      <c r="A28" s="95" t="s">
        <v>476</v>
      </c>
      <c r="B28" s="96"/>
      <c r="C28" s="27"/>
      <c r="D28" s="97"/>
      <c r="E28" s="30"/>
      <c r="F28" s="34">
        <v>0</v>
      </c>
      <c r="G28" s="31"/>
      <c r="H28" s="31" t="str">
        <f t="shared" si="0"/>
        <v/>
      </c>
      <c r="I28" s="31" t="str">
        <f t="shared" si="1"/>
        <v/>
      </c>
      <c r="J28" s="33"/>
    </row>
    <row r="29" ht="15" customHeight="1" spans="1:10">
      <c r="A29" s="95" t="s">
        <v>477</v>
      </c>
      <c r="B29" s="96"/>
      <c r="C29" s="27"/>
      <c r="D29" s="97"/>
      <c r="E29" s="30"/>
      <c r="F29" s="34"/>
      <c r="G29" s="31">
        <v>0</v>
      </c>
      <c r="H29" s="31" t="str">
        <f t="shared" si="0"/>
        <v/>
      </c>
      <c r="I29" s="31" t="str">
        <f t="shared" si="1"/>
        <v/>
      </c>
      <c r="J29" s="33"/>
    </row>
    <row r="30" s="14" customFormat="1" ht="15" customHeight="1" spans="1:10">
      <c r="A30" s="93" t="s">
        <v>478</v>
      </c>
      <c r="B30" s="94"/>
      <c r="C30" s="41"/>
      <c r="D30" s="88"/>
      <c r="E30" s="38">
        <f>E27-E28-E29</f>
        <v>0</v>
      </c>
      <c r="F30" s="39">
        <f>F27-F28</f>
        <v>0</v>
      </c>
      <c r="G30" s="40">
        <f>G27-G29</f>
        <v>0</v>
      </c>
      <c r="H30" s="40" t="str">
        <f t="shared" si="0"/>
        <v/>
      </c>
      <c r="I30" s="40" t="str">
        <f t="shared" si="1"/>
        <v/>
      </c>
      <c r="J30" s="41"/>
    </row>
    <row r="31" customHeight="1" spans="1:10">
      <c r="B31" s="196" t="s">
        <v>496</v>
      </c>
      <c r="C31" s="197" t="s">
        <v>497</v>
      </c>
    </row>
    <row r="32" customHeight="1" spans="1:10">
      <c r="B32" s="197"/>
      <c r="C32" s="197" t="s">
        <v>629</v>
      </c>
    </row>
    <row r="33" customHeight="1" spans="2:3">
      <c r="B33" s="197"/>
      <c r="C33" s="197" t="s">
        <v>519</v>
      </c>
    </row>
  </sheetData>
  <mergeCells count="6">
    <mergeCell ref="A2:J2"/>
    <mergeCell ref="A3:J3"/>
    <mergeCell ref="A27:B27"/>
    <mergeCell ref="A28:B28"/>
    <mergeCell ref="A29:B29"/>
    <mergeCell ref="A30:B30"/>
  </mergeCells>
  <hyperlinks>
    <hyperlink ref="A1" location="索引目录!D32" display="返回索引页"/>
    <hyperlink ref="B1" location="非流动资产评估汇总!B15" display="返回 "/>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theme="9" tint="-0.249977111117893"/>
  </sheetPr>
  <dimension ref="A1:K58"/>
  <sheetViews>
    <sheetView zoomScale="90" zoomScaleNormal="90" workbookViewId="0">
      <pane xSplit="7" ySplit="8" topLeftCell="H9" activePane="bottomRight" state="frozen"/>
      <selection/>
      <selection pane="topRight"/>
      <selection pane="bottomLeft"/>
      <selection pane="bottomRight" activeCell="D21" sqref="D21"/>
    </sheetView>
  </sheetViews>
  <sheetFormatPr defaultColWidth="9" defaultRowHeight="15.75" customHeight="1"/>
  <cols>
    <col min="1" max="1" width="7.58333333333333" style="15" customWidth="1"/>
    <col min="2" max="2" width="35.25" style="15" customWidth="1"/>
    <col min="3" max="3" width="19.0833333333333" style="15" hidden="1" customWidth="1" outlineLevel="1"/>
    <col min="4" max="4" width="20.5833333333333" style="15" customWidth="1" collapsed="1"/>
    <col min="5" max="6" width="20.5833333333333" style="15" customWidth="1"/>
    <col min="7" max="7" width="12.5833333333333" style="15" customWidth="1"/>
    <col min="8" max="16384" width="9" style="15"/>
  </cols>
  <sheetData>
    <row r="1" s="11" customFormat="1" ht="10.5" spans="1:11">
      <c r="A1" s="191" t="s">
        <v>361</v>
      </c>
      <c r="B1" s="191" t="s">
        <v>362</v>
      </c>
      <c r="C1" s="18"/>
      <c r="D1" s="18"/>
      <c r="E1" s="18"/>
      <c r="F1" s="18"/>
      <c r="G1" s="18"/>
    </row>
    <row r="2" s="12" customFormat="1" ht="30" customHeight="1" spans="1:11">
      <c r="A2" s="19" t="s">
        <v>630</v>
      </c>
      <c r="B2" s="19"/>
      <c r="C2" s="19"/>
      <c r="D2" s="19"/>
      <c r="E2" s="19"/>
      <c r="F2" s="19"/>
      <c r="G2" s="19"/>
    </row>
    <row r="3" ht="15" customHeight="1" spans="1:11">
      <c r="A3" s="20" t="e">
        <f>CONCATENATE(#REF!,#REF!,#REF!,#REF!,#REF!,#REF!,#REF!)</f>
        <v>#REF!</v>
      </c>
      <c r="B3" s="20"/>
      <c r="C3" s="20"/>
      <c r="D3" s="20"/>
      <c r="E3" s="20"/>
      <c r="F3" s="20"/>
      <c r="G3" s="20"/>
    </row>
    <row r="4" ht="14.15" customHeight="1" spans="1:11">
      <c r="A4" s="20"/>
      <c r="B4" s="20"/>
      <c r="C4" s="20"/>
      <c r="D4" s="20"/>
      <c r="E4" s="20"/>
      <c r="F4" s="20"/>
      <c r="G4" s="46" t="s">
        <v>631</v>
      </c>
      <c r="K4" s="22"/>
    </row>
    <row r="5" customHeight="1" spans="1:11">
      <c r="A5" s="23" t="e">
        <f>#REF!&amp;#REF!</f>
        <v>#REF!</v>
      </c>
      <c r="G5" s="63" t="s">
        <v>133</v>
      </c>
    </row>
    <row r="6" s="13" customFormat="1" ht="15" customHeight="1" spans="1:11">
      <c r="A6" s="64" t="s">
        <v>365</v>
      </c>
      <c r="B6" s="64" t="s">
        <v>366</v>
      </c>
      <c r="C6" s="65" t="s">
        <v>367</v>
      </c>
      <c r="D6" s="77" t="s">
        <v>368</v>
      </c>
      <c r="E6" s="64" t="s">
        <v>369</v>
      </c>
      <c r="F6" s="66" t="s">
        <v>246</v>
      </c>
      <c r="G6" s="64" t="s">
        <v>431</v>
      </c>
    </row>
    <row r="7" ht="15" customHeight="1" outlineLevel="1" spans="1:11">
      <c r="A7" s="67" t="s">
        <v>632</v>
      </c>
      <c r="B7" s="33" t="s">
        <v>633</v>
      </c>
      <c r="C7" s="30">
        <f>债权投资!I28</f>
        <v>0</v>
      </c>
      <c r="D7" s="34">
        <f>债权投资!J28</f>
        <v>0</v>
      </c>
      <c r="E7" s="31">
        <f>债权投资!K28</f>
        <v>0</v>
      </c>
      <c r="F7" s="31">
        <f t="shared" ref="F7:F8" si="0">E7-D7</f>
        <v>0</v>
      </c>
      <c r="G7" s="69" t="str">
        <f>IF(D7=0,"",F7/D7*100)</f>
        <v/>
      </c>
    </row>
    <row r="8" ht="15" customHeight="1" outlineLevel="1" spans="1:11">
      <c r="A8" s="67"/>
      <c r="B8" s="101" t="s">
        <v>634</v>
      </c>
      <c r="C8" s="30">
        <f>债权投资!I29</f>
        <v>0</v>
      </c>
      <c r="D8" s="34">
        <f>债权投资!J29</f>
        <v>0</v>
      </c>
      <c r="E8" s="31">
        <f>债权投资!K30</f>
        <v>0</v>
      </c>
      <c r="F8" s="31">
        <f t="shared" si="0"/>
        <v>0</v>
      </c>
      <c r="G8" s="69" t="str">
        <f t="shared" ref="G8" si="1">IF(D8=0,"",F8/D8*100)</f>
        <v/>
      </c>
    </row>
    <row r="9" ht="15" customHeight="1" spans="1:11">
      <c r="A9" s="67" t="s">
        <v>632</v>
      </c>
      <c r="B9" s="33" t="s">
        <v>635</v>
      </c>
      <c r="C9" s="30">
        <f>C7-C8</f>
        <v>0</v>
      </c>
      <c r="D9" s="34">
        <f>D7-D8</f>
        <v>0</v>
      </c>
      <c r="E9" s="31">
        <f>E7-E8</f>
        <v>0</v>
      </c>
      <c r="F9" s="68" t="str">
        <f>IF(OR(AND(D9=0,E9=0),E9=0),"",E9-D9)</f>
        <v/>
      </c>
      <c r="G9" s="68" t="str">
        <f>IF(ISERROR(F9/D9),"",F9/ABS(D9)*100)</f>
        <v/>
      </c>
    </row>
    <row r="10" ht="15" customHeight="1" outlineLevel="1" spans="1:11">
      <c r="A10" s="67" t="s">
        <v>636</v>
      </c>
      <c r="B10" s="33" t="s">
        <v>637</v>
      </c>
      <c r="C10" s="30">
        <f>其他债权投资!J28</f>
        <v>0</v>
      </c>
      <c r="D10" s="34">
        <f>其他债权投资!K28</f>
        <v>0</v>
      </c>
      <c r="E10" s="31">
        <f>其他债权投资!L28</f>
        <v>0</v>
      </c>
      <c r="F10" s="31" t="str">
        <f t="shared" ref="F10:F56" si="2">IF(OR(AND(D10=0,E10=0),E10=0),"",E10-D10)</f>
        <v/>
      </c>
      <c r="G10" s="69" t="str">
        <f t="shared" ref="G10:G56" si="3">IF(ISERROR(F10/D10),"",F10/ABS(D10)*100)</f>
        <v/>
      </c>
    </row>
    <row r="11" ht="15" customHeight="1" outlineLevel="1" spans="1:11">
      <c r="A11" s="67"/>
      <c r="B11" s="101" t="s">
        <v>634</v>
      </c>
      <c r="C11" s="30">
        <f>其他债权投资!J29</f>
        <v>0</v>
      </c>
      <c r="D11" s="34">
        <f>其他债权投资!K29</f>
        <v>0</v>
      </c>
      <c r="E11" s="34">
        <f>其他债权投资!L30</f>
        <v>0</v>
      </c>
      <c r="F11" s="31" t="str">
        <f t="shared" si="2"/>
        <v/>
      </c>
      <c r="G11" s="69" t="str">
        <f t="shared" si="3"/>
        <v/>
      </c>
    </row>
    <row r="12" ht="15" customHeight="1" spans="1:11">
      <c r="A12" s="67" t="s">
        <v>636</v>
      </c>
      <c r="B12" s="33" t="s">
        <v>638</v>
      </c>
      <c r="C12" s="30">
        <f>C10-C11</f>
        <v>0</v>
      </c>
      <c r="D12" s="34">
        <f>D10-D11</f>
        <v>0</v>
      </c>
      <c r="E12" s="31">
        <f>E10-E11</f>
        <v>0</v>
      </c>
      <c r="F12" s="31" t="str">
        <f t="shared" si="2"/>
        <v/>
      </c>
      <c r="G12" s="69" t="str">
        <f t="shared" si="3"/>
        <v/>
      </c>
    </row>
    <row r="13" ht="15" customHeight="1" outlineLevel="1" spans="1:11">
      <c r="A13" s="67" t="s">
        <v>639</v>
      </c>
      <c r="B13" s="33" t="s">
        <v>640</v>
      </c>
      <c r="C13" s="30">
        <f>长期应收款!E27</f>
        <v>0</v>
      </c>
      <c r="D13" s="34">
        <f>长期应收款!F27</f>
        <v>0</v>
      </c>
      <c r="E13" s="31">
        <f>长期应收款!G27</f>
        <v>0</v>
      </c>
      <c r="F13" s="31" t="str">
        <f t="shared" si="2"/>
        <v/>
      </c>
      <c r="G13" s="69" t="str">
        <f t="shared" si="3"/>
        <v/>
      </c>
    </row>
    <row r="14" ht="15" customHeight="1" outlineLevel="1" spans="1:11">
      <c r="A14" s="67"/>
      <c r="B14" s="101" t="s">
        <v>641</v>
      </c>
      <c r="C14" s="30">
        <f>长期应收款!E28</f>
        <v>0</v>
      </c>
      <c r="D14" s="34">
        <f>长期应收款!F28</f>
        <v>0</v>
      </c>
      <c r="E14" s="31">
        <f>长期应收款!G29</f>
        <v>0</v>
      </c>
      <c r="F14" s="31" t="str">
        <f t="shared" si="2"/>
        <v/>
      </c>
      <c r="G14" s="69" t="str">
        <f t="shared" si="3"/>
        <v/>
      </c>
    </row>
    <row r="15" ht="15" customHeight="1" spans="1:11">
      <c r="A15" s="67" t="s">
        <v>639</v>
      </c>
      <c r="B15" s="33" t="s">
        <v>642</v>
      </c>
      <c r="C15" s="30">
        <f>C13-C14</f>
        <v>0</v>
      </c>
      <c r="D15" s="34">
        <f>D13-D14</f>
        <v>0</v>
      </c>
      <c r="E15" s="31">
        <f>E13-E14</f>
        <v>0</v>
      </c>
      <c r="F15" s="31" t="str">
        <f t="shared" si="2"/>
        <v/>
      </c>
      <c r="G15" s="69" t="str">
        <f t="shared" si="3"/>
        <v/>
      </c>
    </row>
    <row r="16" ht="15" customHeight="1" outlineLevel="1" spans="1:11">
      <c r="A16" s="67" t="s">
        <v>643</v>
      </c>
      <c r="B16" s="33" t="s">
        <v>644</v>
      </c>
      <c r="C16" s="30">
        <f>长期股权投资!G29</f>
        <v>0</v>
      </c>
      <c r="D16" s="34">
        <f>长期股权投资!H29</f>
        <v>0</v>
      </c>
      <c r="E16" s="31">
        <f>长期股权投资!I29</f>
        <v>0</v>
      </c>
      <c r="F16" s="31" t="str">
        <f t="shared" si="2"/>
        <v/>
      </c>
      <c r="G16" s="69" t="str">
        <f t="shared" si="3"/>
        <v/>
      </c>
    </row>
    <row r="17" ht="15" customHeight="1" outlineLevel="1" spans="1:7">
      <c r="A17" s="67"/>
      <c r="B17" s="101" t="s">
        <v>634</v>
      </c>
      <c r="C17" s="30">
        <f>长期股权投资!G30</f>
        <v>0</v>
      </c>
      <c r="D17" s="34">
        <f>长期股权投资!H30</f>
        <v>0</v>
      </c>
      <c r="E17" s="34">
        <f>长期股权投资!I30</f>
        <v>0</v>
      </c>
      <c r="F17" s="31" t="str">
        <f t="shared" si="2"/>
        <v/>
      </c>
      <c r="G17" s="69" t="str">
        <f t="shared" si="3"/>
        <v/>
      </c>
    </row>
    <row r="18" ht="15" customHeight="1" spans="1:7">
      <c r="A18" s="67" t="s">
        <v>643</v>
      </c>
      <c r="B18" s="33" t="s">
        <v>645</v>
      </c>
      <c r="C18" s="30">
        <f>C16-C17</f>
        <v>0</v>
      </c>
      <c r="D18" s="34">
        <f>D16-D17</f>
        <v>0</v>
      </c>
      <c r="E18" s="31">
        <f>E16-E17</f>
        <v>0</v>
      </c>
      <c r="F18" s="31" t="str">
        <f t="shared" si="2"/>
        <v/>
      </c>
      <c r="G18" s="69" t="str">
        <f t="shared" si="3"/>
        <v/>
      </c>
    </row>
    <row r="19" ht="15" customHeight="1" outlineLevel="1" spans="1:7">
      <c r="A19" s="67" t="s">
        <v>646</v>
      </c>
      <c r="B19" s="33" t="s">
        <v>647</v>
      </c>
      <c r="C19" s="30">
        <f>其他权益工具投资!G29</f>
        <v>0</v>
      </c>
      <c r="D19" s="34">
        <f>其他权益工具投资!H29</f>
        <v>0</v>
      </c>
      <c r="E19" s="31">
        <f>其他权益工具投资!I29</f>
        <v>0</v>
      </c>
      <c r="F19" s="31" t="str">
        <f t="shared" si="2"/>
        <v/>
      </c>
      <c r="G19" s="69" t="str">
        <f t="shared" si="3"/>
        <v/>
      </c>
    </row>
    <row r="20" ht="15" customHeight="1" outlineLevel="1" spans="1:7">
      <c r="A20" s="67"/>
      <c r="B20" s="101" t="s">
        <v>634</v>
      </c>
      <c r="C20" s="30">
        <f>其他权益工具投资!G30</f>
        <v>0</v>
      </c>
      <c r="D20" s="34">
        <f>其他权益工具投资!H30</f>
        <v>0</v>
      </c>
      <c r="E20" s="31">
        <f>其他权益工具投资!I30</f>
        <v>0</v>
      </c>
      <c r="F20" s="31" t="str">
        <f t="shared" si="2"/>
        <v/>
      </c>
      <c r="G20" s="69" t="str">
        <f t="shared" si="3"/>
        <v/>
      </c>
    </row>
    <row r="21" ht="15" customHeight="1" spans="1:7">
      <c r="A21" s="67" t="s">
        <v>646</v>
      </c>
      <c r="B21" s="33" t="s">
        <v>648</v>
      </c>
      <c r="C21" s="30">
        <f>C19-C20</f>
        <v>0</v>
      </c>
      <c r="D21" s="34">
        <f>D19-D20</f>
        <v>0</v>
      </c>
      <c r="E21" s="34">
        <f>E19-E20</f>
        <v>0</v>
      </c>
      <c r="F21" s="31" t="str">
        <f t="shared" si="2"/>
        <v/>
      </c>
      <c r="G21" s="69" t="str">
        <f t="shared" si="3"/>
        <v/>
      </c>
    </row>
    <row r="22" ht="15" customHeight="1" outlineLevel="1" spans="1:7">
      <c r="A22" s="67" t="s">
        <v>649</v>
      </c>
      <c r="B22" s="33" t="s">
        <v>650</v>
      </c>
      <c r="C22" s="30">
        <f>其他非流动金融资产!H29</f>
        <v>0</v>
      </c>
      <c r="D22" s="34">
        <f>其他非流动金融资产!I29</f>
        <v>0</v>
      </c>
      <c r="E22" s="31">
        <f>其他非流动金融资产!J29</f>
        <v>0</v>
      </c>
      <c r="F22" s="31" t="str">
        <f t="shared" si="2"/>
        <v/>
      </c>
      <c r="G22" s="69" t="str">
        <f t="shared" si="3"/>
        <v/>
      </c>
    </row>
    <row r="23" ht="15" customHeight="1" outlineLevel="1" spans="1:7">
      <c r="A23" s="67"/>
      <c r="B23" s="33" t="s">
        <v>634</v>
      </c>
      <c r="C23" s="30">
        <f>其他非流动金融资产!H30</f>
        <v>0</v>
      </c>
      <c r="D23" s="34">
        <f>其他非流动金融资产!I30</f>
        <v>0</v>
      </c>
      <c r="E23" s="31">
        <f>其他非流动金融资产!J30</f>
        <v>0</v>
      </c>
      <c r="F23" s="31" t="str">
        <f t="shared" si="2"/>
        <v/>
      </c>
      <c r="G23" s="69" t="str">
        <f t="shared" si="3"/>
        <v/>
      </c>
    </row>
    <row r="24" ht="15" customHeight="1" spans="1:7">
      <c r="A24" s="67" t="s">
        <v>649</v>
      </c>
      <c r="B24" s="33" t="s">
        <v>651</v>
      </c>
      <c r="C24" s="30">
        <f>C22-C23</f>
        <v>0</v>
      </c>
      <c r="D24" s="34">
        <f>D22-D23</f>
        <v>0</v>
      </c>
      <c r="E24" s="34">
        <f>E22-E23</f>
        <v>0</v>
      </c>
      <c r="F24" s="31" t="str">
        <f t="shared" si="2"/>
        <v/>
      </c>
      <c r="G24" s="69" t="str">
        <f t="shared" si="3"/>
        <v/>
      </c>
    </row>
    <row r="25" ht="15" customHeight="1" outlineLevel="1" spans="1:7">
      <c r="A25" s="67" t="s">
        <v>652</v>
      </c>
      <c r="B25" s="33" t="s">
        <v>653</v>
      </c>
      <c r="C25" s="30">
        <f>投资性房地产汇总表!C30</f>
        <v>0</v>
      </c>
      <c r="D25" s="34">
        <f>投资性房地产汇总表!D30</f>
        <v>0</v>
      </c>
      <c r="E25" s="31">
        <f>投资性房地产汇总表!E30</f>
        <v>0</v>
      </c>
      <c r="F25" s="31" t="str">
        <f t="shared" si="2"/>
        <v/>
      </c>
      <c r="G25" s="69" t="str">
        <f t="shared" si="3"/>
        <v/>
      </c>
    </row>
    <row r="26" ht="15" customHeight="1" outlineLevel="1" spans="1:7">
      <c r="A26" s="67"/>
      <c r="B26" s="101" t="s">
        <v>634</v>
      </c>
      <c r="C26" s="30">
        <f>投资性房地产汇总表!C31</f>
        <v>0</v>
      </c>
      <c r="D26" s="34">
        <f>投资性房地产汇总表!D31</f>
        <v>0</v>
      </c>
      <c r="E26" s="31">
        <f>投资性房地产汇总表!E31</f>
        <v>0</v>
      </c>
      <c r="F26" s="31" t="str">
        <f t="shared" si="2"/>
        <v/>
      </c>
      <c r="G26" s="69" t="str">
        <f t="shared" si="3"/>
        <v/>
      </c>
    </row>
    <row r="27" ht="15" customHeight="1" spans="1:7">
      <c r="A27" s="67" t="s">
        <v>652</v>
      </c>
      <c r="B27" s="33" t="s">
        <v>654</v>
      </c>
      <c r="C27" s="30">
        <f>C25-C26</f>
        <v>0</v>
      </c>
      <c r="D27" s="34">
        <f>D25-D26</f>
        <v>0</v>
      </c>
      <c r="E27" s="31">
        <f>E25-E26</f>
        <v>0</v>
      </c>
      <c r="F27" s="31" t="str">
        <f t="shared" si="2"/>
        <v/>
      </c>
      <c r="G27" s="69" t="str">
        <f t="shared" si="3"/>
        <v/>
      </c>
    </row>
    <row r="28" ht="15" customHeight="1" outlineLevel="1" spans="1:7">
      <c r="A28" s="67" t="s">
        <v>655</v>
      </c>
      <c r="B28" s="33" t="s">
        <v>656</v>
      </c>
      <c r="C28" s="30" t="e">
        <f>固定资产汇总!D42</f>
        <v>#REF!</v>
      </c>
      <c r="D28" s="34">
        <f>固定资产汇总!F42</f>
        <v>0</v>
      </c>
      <c r="E28" s="31" t="e">
        <f>固定资产汇总!H42</f>
        <v>#REF!</v>
      </c>
      <c r="F28" s="31" t="e">
        <f t="shared" si="2"/>
        <v>#REF!</v>
      </c>
      <c r="G28" s="69" t="str">
        <f t="shared" si="3"/>
        <v/>
      </c>
    </row>
    <row r="29" ht="15" customHeight="1" outlineLevel="1" spans="1:7">
      <c r="A29" s="67"/>
      <c r="B29" s="101" t="s">
        <v>634</v>
      </c>
      <c r="C29" s="30" t="e">
        <f>固定资产汇总!D43</f>
        <v>#REF!</v>
      </c>
      <c r="D29" s="34">
        <f>固定资产汇总!F43</f>
        <v>0</v>
      </c>
      <c r="E29" s="31" t="e">
        <f>固定资产汇总!H43</f>
        <v>#REF!</v>
      </c>
      <c r="F29" s="31" t="e">
        <f t="shared" si="2"/>
        <v>#REF!</v>
      </c>
      <c r="G29" s="69" t="str">
        <f t="shared" si="3"/>
        <v/>
      </c>
    </row>
    <row r="30" ht="15" customHeight="1" spans="1:7">
      <c r="A30" s="67" t="s">
        <v>655</v>
      </c>
      <c r="B30" s="33" t="s">
        <v>657</v>
      </c>
      <c r="C30" s="30" t="e">
        <f>C28-C29</f>
        <v>#REF!</v>
      </c>
      <c r="D30" s="34">
        <f>D28-D29</f>
        <v>0</v>
      </c>
      <c r="E30" s="31" t="e">
        <f>E28-E29</f>
        <v>#REF!</v>
      </c>
      <c r="F30" s="31" t="e">
        <f t="shared" si="2"/>
        <v>#REF!</v>
      </c>
      <c r="G30" s="69" t="str">
        <f t="shared" si="3"/>
        <v/>
      </c>
    </row>
    <row r="31" ht="15" customHeight="1" outlineLevel="1" spans="1:7">
      <c r="A31" s="67" t="s">
        <v>658</v>
      </c>
      <c r="B31" s="33" t="s">
        <v>659</v>
      </c>
      <c r="C31" s="30">
        <f>在建工程汇总!C33</f>
        <v>0</v>
      </c>
      <c r="D31" s="34">
        <f>在建工程汇总!D33</f>
        <v>0</v>
      </c>
      <c r="E31" s="31">
        <f>在建工程汇总!E33</f>
        <v>0</v>
      </c>
      <c r="F31" s="31" t="str">
        <f t="shared" si="2"/>
        <v/>
      </c>
      <c r="G31" s="69" t="str">
        <f t="shared" si="3"/>
        <v/>
      </c>
    </row>
    <row r="32" ht="15" customHeight="1" outlineLevel="1" spans="1:7">
      <c r="A32" s="67"/>
      <c r="B32" s="101" t="s">
        <v>634</v>
      </c>
      <c r="C32" s="30">
        <f>在建工程汇总!C34</f>
        <v>0</v>
      </c>
      <c r="D32" s="34">
        <f>在建工程汇总!D34</f>
        <v>0</v>
      </c>
      <c r="E32" s="31">
        <f>在建工程汇总!E34</f>
        <v>0</v>
      </c>
      <c r="F32" s="31" t="str">
        <f t="shared" si="2"/>
        <v/>
      </c>
      <c r="G32" s="69" t="str">
        <f t="shared" si="3"/>
        <v/>
      </c>
    </row>
    <row r="33" ht="15" customHeight="1" spans="1:7">
      <c r="A33" s="67" t="s">
        <v>658</v>
      </c>
      <c r="B33" s="33" t="s">
        <v>660</v>
      </c>
      <c r="C33" s="30">
        <f>C31-C32</f>
        <v>0</v>
      </c>
      <c r="D33" s="34">
        <f>D31-D32</f>
        <v>0</v>
      </c>
      <c r="E33" s="31">
        <f>E31-E32</f>
        <v>0</v>
      </c>
      <c r="F33" s="31" t="str">
        <f t="shared" si="2"/>
        <v/>
      </c>
      <c r="G33" s="69" t="str">
        <f t="shared" si="3"/>
        <v/>
      </c>
    </row>
    <row r="34" ht="15" customHeight="1" outlineLevel="1" spans="1:7">
      <c r="A34" s="67" t="s">
        <v>661</v>
      </c>
      <c r="B34" s="33" t="s">
        <v>662</v>
      </c>
      <c r="C34" s="30">
        <f>生产性生物资产!I29</f>
        <v>0</v>
      </c>
      <c r="D34" s="34">
        <f>生产性生物资产!K29</f>
        <v>0</v>
      </c>
      <c r="E34" s="31">
        <f>生产性生物资产!N29</f>
        <v>0</v>
      </c>
      <c r="F34" s="31" t="str">
        <f t="shared" si="2"/>
        <v/>
      </c>
      <c r="G34" s="69" t="str">
        <f t="shared" si="3"/>
        <v/>
      </c>
    </row>
    <row r="35" ht="15" customHeight="1" outlineLevel="1" spans="1:7">
      <c r="A35" s="67"/>
      <c r="B35" s="101" t="s">
        <v>634</v>
      </c>
      <c r="C35" s="30">
        <f>生产性生物资产!I30</f>
        <v>0</v>
      </c>
      <c r="D35" s="34">
        <f>生产性生物资产!K30</f>
        <v>0</v>
      </c>
      <c r="E35" s="31">
        <f>生产性生物资产!N30</f>
        <v>0</v>
      </c>
      <c r="F35" s="31" t="str">
        <f t="shared" si="2"/>
        <v/>
      </c>
      <c r="G35" s="69" t="str">
        <f t="shared" si="3"/>
        <v/>
      </c>
    </row>
    <row r="36" ht="15" customHeight="1" spans="1:7">
      <c r="A36" s="67" t="s">
        <v>661</v>
      </c>
      <c r="B36" s="33" t="s">
        <v>663</v>
      </c>
      <c r="C36" s="30">
        <f>C34-C35</f>
        <v>0</v>
      </c>
      <c r="D36" s="34">
        <f>D34-D35</f>
        <v>0</v>
      </c>
      <c r="E36" s="31">
        <f>E34-E35</f>
        <v>0</v>
      </c>
      <c r="F36" s="31" t="str">
        <f t="shared" si="2"/>
        <v/>
      </c>
      <c r="G36" s="69" t="str">
        <f t="shared" si="3"/>
        <v/>
      </c>
    </row>
    <row r="37" ht="15" customHeight="1" outlineLevel="1" spans="1:7">
      <c r="A37" s="67" t="s">
        <v>664</v>
      </c>
      <c r="B37" s="33" t="s">
        <v>665</v>
      </c>
      <c r="C37" s="30">
        <f>油气资产!J29</f>
        <v>0</v>
      </c>
      <c r="D37" s="34">
        <f>油气资产!L29</f>
        <v>0</v>
      </c>
      <c r="E37" s="31">
        <f>油气资产!O29</f>
        <v>0</v>
      </c>
      <c r="F37" s="31" t="str">
        <f t="shared" si="2"/>
        <v/>
      </c>
      <c r="G37" s="69" t="str">
        <f t="shared" si="3"/>
        <v/>
      </c>
    </row>
    <row r="38" ht="15" customHeight="1" outlineLevel="1" spans="1:7">
      <c r="A38" s="67"/>
      <c r="B38" s="101" t="s">
        <v>634</v>
      </c>
      <c r="C38" s="30">
        <f>油气资产!J30</f>
        <v>0</v>
      </c>
      <c r="D38" s="34">
        <f>油气资产!L30</f>
        <v>0</v>
      </c>
      <c r="E38" s="31">
        <f>油气资产!O30</f>
        <v>0</v>
      </c>
      <c r="F38" s="31" t="str">
        <f t="shared" si="2"/>
        <v/>
      </c>
      <c r="G38" s="69" t="str">
        <f t="shared" si="3"/>
        <v/>
      </c>
    </row>
    <row r="39" ht="15" customHeight="1" spans="1:7">
      <c r="A39" s="67" t="s">
        <v>664</v>
      </c>
      <c r="B39" s="33" t="s">
        <v>666</v>
      </c>
      <c r="C39" s="30">
        <f>C37-C38</f>
        <v>0</v>
      </c>
      <c r="D39" s="34">
        <f>D37-D38</f>
        <v>0</v>
      </c>
      <c r="E39" s="31">
        <f>E37-E38</f>
        <v>0</v>
      </c>
      <c r="F39" s="31" t="str">
        <f t="shared" si="2"/>
        <v/>
      </c>
      <c r="G39" s="69" t="str">
        <f t="shared" si="3"/>
        <v/>
      </c>
    </row>
    <row r="40" ht="15" customHeight="1" outlineLevel="1" spans="1:7">
      <c r="A40" s="67" t="s">
        <v>667</v>
      </c>
      <c r="B40" s="33" t="s">
        <v>668</v>
      </c>
      <c r="C40" s="30">
        <f>使用权资产!K30</f>
        <v>0</v>
      </c>
      <c r="D40" s="34">
        <f>使用权资产!M30</f>
        <v>0</v>
      </c>
      <c r="E40" s="31">
        <f>使用权资产!N30</f>
        <v>0</v>
      </c>
      <c r="F40" s="31" t="str">
        <f t="shared" si="2"/>
        <v/>
      </c>
      <c r="G40" s="69" t="str">
        <f t="shared" si="3"/>
        <v/>
      </c>
    </row>
    <row r="41" ht="15" customHeight="1" outlineLevel="1" spans="1:7">
      <c r="A41" s="67"/>
      <c r="B41" s="101" t="s">
        <v>634</v>
      </c>
      <c r="C41" s="30">
        <f>使用权资产!K31</f>
        <v>0</v>
      </c>
      <c r="D41" s="34">
        <f>使用权资产!M31</f>
        <v>0</v>
      </c>
      <c r="E41" s="31">
        <f>使用权资产!N31</f>
        <v>0</v>
      </c>
      <c r="F41" s="31" t="str">
        <f t="shared" si="2"/>
        <v/>
      </c>
      <c r="G41" s="69" t="str">
        <f t="shared" si="3"/>
        <v/>
      </c>
    </row>
    <row r="42" ht="15" customHeight="1" spans="1:7">
      <c r="A42" s="67" t="s">
        <v>667</v>
      </c>
      <c r="B42" s="33" t="s">
        <v>669</v>
      </c>
      <c r="C42" s="30">
        <f>C40-C41</f>
        <v>0</v>
      </c>
      <c r="D42" s="34">
        <f>D40-D41</f>
        <v>0</v>
      </c>
      <c r="E42" s="31">
        <f>E40-E41</f>
        <v>0</v>
      </c>
      <c r="F42" s="31" t="str">
        <f t="shared" si="2"/>
        <v/>
      </c>
      <c r="G42" s="69" t="str">
        <f t="shared" si="3"/>
        <v/>
      </c>
    </row>
    <row r="43" ht="15" customHeight="1" outlineLevel="1" spans="1:7">
      <c r="A43" s="67" t="s">
        <v>670</v>
      </c>
      <c r="B43" s="33" t="s">
        <v>671</v>
      </c>
      <c r="C43" s="30">
        <f>无形资产汇总!C32</f>
        <v>0</v>
      </c>
      <c r="D43" s="34">
        <f>无形资产汇总!D32</f>
        <v>0</v>
      </c>
      <c r="E43" s="31">
        <f>无形资产汇总!E32</f>
        <v>0</v>
      </c>
      <c r="F43" s="31" t="str">
        <f t="shared" si="2"/>
        <v/>
      </c>
      <c r="G43" s="69" t="str">
        <f t="shared" si="3"/>
        <v/>
      </c>
    </row>
    <row r="44" ht="15" customHeight="1" outlineLevel="1" spans="1:7">
      <c r="A44" s="67"/>
      <c r="B44" s="101" t="s">
        <v>634</v>
      </c>
      <c r="C44" s="30">
        <f>无形资产汇总!C33</f>
        <v>0</v>
      </c>
      <c r="D44" s="34">
        <f>无形资产汇总!D33</f>
        <v>0</v>
      </c>
      <c r="E44" s="31">
        <f>无形资产汇总!E33</f>
        <v>0</v>
      </c>
      <c r="F44" s="31" t="str">
        <f t="shared" si="2"/>
        <v/>
      </c>
      <c r="G44" s="69" t="str">
        <f t="shared" si="3"/>
        <v/>
      </c>
    </row>
    <row r="45" ht="15" customHeight="1" spans="1:7">
      <c r="A45" s="67" t="s">
        <v>670</v>
      </c>
      <c r="B45" s="33" t="s">
        <v>672</v>
      </c>
      <c r="C45" s="30">
        <f>C43-C44</f>
        <v>0</v>
      </c>
      <c r="D45" s="34">
        <f>D43-D44</f>
        <v>0</v>
      </c>
      <c r="E45" s="31">
        <f>E43-E44</f>
        <v>0</v>
      </c>
      <c r="F45" s="31" t="str">
        <f t="shared" si="2"/>
        <v/>
      </c>
      <c r="G45" s="69" t="str">
        <f t="shared" si="3"/>
        <v/>
      </c>
    </row>
    <row r="46" ht="15" customHeight="1" spans="1:7">
      <c r="A46" s="67" t="s">
        <v>673</v>
      </c>
      <c r="B46" s="33" t="s">
        <v>98</v>
      </c>
      <c r="C46" s="30">
        <f>开发支出!D31</f>
        <v>0</v>
      </c>
      <c r="D46" s="34">
        <f>开发支出!E31</f>
        <v>0</v>
      </c>
      <c r="E46" s="31">
        <f>开发支出!F31</f>
        <v>0</v>
      </c>
      <c r="F46" s="31" t="str">
        <f t="shared" si="2"/>
        <v/>
      </c>
      <c r="G46" s="69" t="str">
        <f t="shared" si="3"/>
        <v/>
      </c>
    </row>
    <row r="47" ht="15" customHeight="1" outlineLevel="1" spans="1:7">
      <c r="A47" s="67" t="s">
        <v>674</v>
      </c>
      <c r="B47" s="33" t="s">
        <v>675</v>
      </c>
      <c r="C47" s="30">
        <f>商誉!D29</f>
        <v>0</v>
      </c>
      <c r="D47" s="34">
        <f>商誉!E29</f>
        <v>0</v>
      </c>
      <c r="E47" s="31">
        <f>商誉!F29</f>
        <v>0</v>
      </c>
      <c r="F47" s="31" t="str">
        <f t="shared" si="2"/>
        <v/>
      </c>
      <c r="G47" s="69" t="str">
        <f t="shared" si="3"/>
        <v/>
      </c>
    </row>
    <row r="48" ht="15" customHeight="1" outlineLevel="1" spans="1:7">
      <c r="A48" s="67"/>
      <c r="B48" s="101" t="s">
        <v>634</v>
      </c>
      <c r="C48" s="30">
        <f>商誉!D30</f>
        <v>0</v>
      </c>
      <c r="D48" s="34">
        <f>商誉!E30</f>
        <v>0</v>
      </c>
      <c r="E48" s="31">
        <f>商誉!F30</f>
        <v>0</v>
      </c>
      <c r="F48" s="31" t="str">
        <f t="shared" si="2"/>
        <v/>
      </c>
      <c r="G48" s="69" t="str">
        <f t="shared" si="3"/>
        <v/>
      </c>
    </row>
    <row r="49" ht="15" customHeight="1" spans="1:7">
      <c r="A49" s="67" t="s">
        <v>674</v>
      </c>
      <c r="B49" s="33" t="s">
        <v>676</v>
      </c>
      <c r="C49" s="30">
        <f>C47-C48</f>
        <v>0</v>
      </c>
      <c r="D49" s="34">
        <f>D47-D48</f>
        <v>0</v>
      </c>
      <c r="E49" s="31">
        <f>E47-E48</f>
        <v>0</v>
      </c>
      <c r="F49" s="31" t="str">
        <f t="shared" si="2"/>
        <v/>
      </c>
      <c r="G49" s="69" t="str">
        <f t="shared" si="3"/>
        <v/>
      </c>
    </row>
    <row r="50" ht="15" customHeight="1" spans="1:7">
      <c r="A50" s="67" t="s">
        <v>677</v>
      </c>
      <c r="B50" s="33" t="s">
        <v>100</v>
      </c>
      <c r="C50" s="30">
        <f>长期待摊费用!F31</f>
        <v>0</v>
      </c>
      <c r="D50" s="34">
        <f>长期待摊费用!G31</f>
        <v>0</v>
      </c>
      <c r="E50" s="31">
        <f>长期待摊费用!I31</f>
        <v>0</v>
      </c>
      <c r="F50" s="31" t="str">
        <f t="shared" si="2"/>
        <v/>
      </c>
      <c r="G50" s="69" t="str">
        <f t="shared" si="3"/>
        <v/>
      </c>
    </row>
    <row r="51" ht="15" customHeight="1" spans="1:7">
      <c r="A51" s="67" t="s">
        <v>678</v>
      </c>
      <c r="B51" s="33" t="s">
        <v>101</v>
      </c>
      <c r="C51" s="30">
        <f>递延所得税资产!D31</f>
        <v>0</v>
      </c>
      <c r="D51" s="34">
        <f>递延所得税资产!E31</f>
        <v>0</v>
      </c>
      <c r="E51" s="31">
        <f>递延所得税资产!F31</f>
        <v>0</v>
      </c>
      <c r="F51" s="31" t="str">
        <f t="shared" si="2"/>
        <v/>
      </c>
      <c r="G51" s="69" t="str">
        <f t="shared" si="3"/>
        <v/>
      </c>
    </row>
    <row r="52" ht="15" customHeight="1" spans="1:7">
      <c r="A52" s="67" t="s">
        <v>679</v>
      </c>
      <c r="B52" s="33" t="s">
        <v>102</v>
      </c>
      <c r="C52" s="30">
        <f>其他非流动资产!D31</f>
        <v>0</v>
      </c>
      <c r="D52" s="34">
        <f>其他非流动资产!E31</f>
        <v>0</v>
      </c>
      <c r="E52" s="31">
        <f>其他非流动资产!F31</f>
        <v>0</v>
      </c>
      <c r="F52" s="31" t="str">
        <f t="shared" si="2"/>
        <v/>
      </c>
      <c r="G52" s="69" t="str">
        <f t="shared" si="3"/>
        <v/>
      </c>
    </row>
    <row r="53" ht="15" customHeight="1" spans="1:7">
      <c r="A53" s="67"/>
      <c r="B53" s="67"/>
      <c r="C53" s="30"/>
      <c r="D53" s="34"/>
      <c r="E53" s="31"/>
      <c r="F53" s="31" t="str">
        <f t="shared" si="2"/>
        <v/>
      </c>
      <c r="G53" s="69" t="str">
        <f t="shared" si="3"/>
        <v/>
      </c>
    </row>
    <row r="54" s="14" customFormat="1" ht="15" customHeight="1" spans="1:7">
      <c r="A54" s="64" t="s">
        <v>680</v>
      </c>
      <c r="B54" s="82" t="s">
        <v>681</v>
      </c>
      <c r="C54" s="192" t="e">
        <f>SUM(C7,C10,C13,C16,C19,C22,C25,C28,C31,C34,C37,C40,C43,C46,C47,C50,C51,C52)</f>
        <v>#REF!</v>
      </c>
      <c r="D54" s="39">
        <f>SUM(D7,D10,D13,D16,D19,D22,D25,D28,D31,D34,D37,D40,D43,D46,D47,D50,D51,D52)</f>
        <v>0</v>
      </c>
      <c r="E54" s="39" t="e">
        <f>SUM(E7,E10,E13,E16,E19,E22,E25,E28,E31,E34,E37,E40,E43,E46,E47,E50,E51,E52)</f>
        <v>#REF!</v>
      </c>
      <c r="F54" s="40" t="e">
        <f t="shared" si="2"/>
        <v>#REF!</v>
      </c>
      <c r="G54" s="69" t="str">
        <f t="shared" si="3"/>
        <v/>
      </c>
    </row>
    <row r="55" ht="15" customHeight="1" spans="1:7">
      <c r="A55" s="67"/>
      <c r="B55" s="101" t="s">
        <v>514</v>
      </c>
      <c r="C55" s="193" t="e">
        <f>SUM(C8,C11,C14,C17,C20,C23,C26,C29,C32,C35,C38,C41,C44,C48)</f>
        <v>#REF!</v>
      </c>
      <c r="D55" s="34">
        <f>SUM(D8,D11,D14,D17,D20,D23,D26,D29,D32,D35,D38,D41,D44,D48)</f>
        <v>0</v>
      </c>
      <c r="E55" s="34" t="e">
        <f>SUM(E8,E11,E14,E17,E20,E23,E26,E29,E32,E35,E38,E41,E44,E48)</f>
        <v>#REF!</v>
      </c>
      <c r="F55" s="31" t="e">
        <f t="shared" si="2"/>
        <v>#REF!</v>
      </c>
      <c r="G55" s="69" t="str">
        <f t="shared" si="3"/>
        <v/>
      </c>
    </row>
    <row r="56" s="14" customFormat="1" ht="15" customHeight="1" spans="1:7">
      <c r="A56" s="64" t="s">
        <v>680</v>
      </c>
      <c r="B56" s="98" t="s">
        <v>682</v>
      </c>
      <c r="C56" s="38" t="e">
        <f>C54-C55</f>
        <v>#REF!</v>
      </c>
      <c r="D56" s="39">
        <f>D54-D55</f>
        <v>0</v>
      </c>
      <c r="E56" s="40" t="e">
        <f>E54-E55</f>
        <v>#REF!</v>
      </c>
      <c r="F56" s="40" t="e">
        <f t="shared" si="2"/>
        <v>#REF!</v>
      </c>
      <c r="G56" s="69" t="str">
        <f t="shared" si="3"/>
        <v/>
      </c>
    </row>
    <row r="57" ht="15" customHeight="1" spans="1:7">
      <c r="A57" s="15" t="e">
        <f>CONCATENATE(#REF!,#REF!)</f>
        <v>#REF!</v>
      </c>
      <c r="E57" s="15" t="e">
        <f>"评估人员："&amp;#REF!</f>
        <v>#REF!</v>
      </c>
      <c r="G57" s="63" t="s">
        <v>401</v>
      </c>
    </row>
    <row r="58" ht="15" customHeight="1" spans="1:7">
      <c r="A58" s="15" t="e">
        <f>CONCATENATE(#REF!,#REF!,#REF!,#REF!,#REF!,#REF!,#REF!)</f>
        <v>#REF!</v>
      </c>
    </row>
  </sheetData>
  <mergeCells count="2">
    <mergeCell ref="A2:G2"/>
    <mergeCell ref="A3:G3"/>
  </mergeCells>
  <hyperlinks>
    <hyperlink ref="A1" location="索引目录!C28" display="返回索引页"/>
    <hyperlink ref="B7" location="债权投资!B1" display="债权投资余额"/>
    <hyperlink ref="B10" location="其他债权投资!B1" display="其他债权投资余额"/>
    <hyperlink ref="B13" location="长期应收款!B1" display="长期应收款余额"/>
    <hyperlink ref="B1" location="评估结果分类汇总表!B29" display="返回"/>
    <hyperlink ref="B16" location="长期股权投资!B1" display="长期股权投资余额"/>
    <hyperlink ref="B25" location="投资性房地产汇总表!B1" display="投资性房地产余额"/>
    <hyperlink ref="B28" location="固定资产汇总!B1" display="固定资产余额"/>
    <hyperlink ref="B31" location="在建工程汇总!B1" display="在建工程余额"/>
    <hyperlink ref="B34" location="生产性生物资产!B1" display="生产性生物资产余额"/>
    <hyperlink ref="B37" location="油气资产!B1" display="油气资产余额"/>
    <hyperlink ref="B43" location="无形资产汇总!B1" display="无形资产余额"/>
    <hyperlink ref="B46" location="开发支出!B1" display="开发支出"/>
    <hyperlink ref="B47" location="商誉!B1" display="商誉余额"/>
    <hyperlink ref="B50" location="长期待摊费用!B1" display="长期待摊费用"/>
    <hyperlink ref="B51" location="递延所得税资产!B1" display="递延所得税资产"/>
    <hyperlink ref="B52" location="其他非流动资产!B1" display="其他非流动资产"/>
    <hyperlink ref="B9" location="债权投资!B1" display="债权投资"/>
    <hyperlink ref="B12" location="其他债权投资!B1" display="其他债权投资"/>
    <hyperlink ref="B15" location="长期应收款!B1" display="长期应收款"/>
    <hyperlink ref="B18" location="长期股权投资!B1" display="长期股权投资"/>
    <hyperlink ref="B27" location="投资性房地产汇总表!B1" display="投资性房地产"/>
    <hyperlink ref="B30" location="固定资产汇总!B1" display="固定资产"/>
    <hyperlink ref="B33" location="在建工程汇总!B1" display="在建工程"/>
    <hyperlink ref="B36" location="生产性生物资产!B1" display="生产性生物资产"/>
    <hyperlink ref="B39" location="油气资产!B1" display="油气资产"/>
    <hyperlink ref="B45" location="无形资产汇总!B1" display="无形资产"/>
    <hyperlink ref="B49" location="商誉!B1" display="商誉"/>
    <hyperlink ref="B19" location="其他权益工具投资!B1" display="其他权益工具投资余额"/>
    <hyperlink ref="B21" location="其他权益工具投资!B1" display="其他权益工具投资"/>
    <hyperlink ref="B22" location="其他非流动金融资产!B1" display="其他非流动金融资产余额"/>
    <hyperlink ref="B24" location="其他非流动金融资产!B1" display="其他非流动金融资产"/>
    <hyperlink ref="B40" location="使用权资产!B1" display="使用权资产余额"/>
    <hyperlink ref="B42" location="使用权资产!B1" display="使用权资产"/>
  </hyperlinks>
  <printOptions horizontalCentered="1"/>
  <pageMargins left="0.393700787401575" right="0.393700787401575" top="0.984251968503937" bottom="0.47244094488189" header="0.984251968503937" footer="0.47244094488189"/>
  <pageSetup paperSize="9" fitToHeight="0" orientation="landscape"/>
  <headerFooter alignWithMargins="0">
    <oddFooter>&amp;C&amp;"宋体,常规"&amp;9
&amp;R&amp;"宋体,常规"&amp;9</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45"/>
  <dimension ref="A1:N31"/>
  <sheetViews>
    <sheetView zoomScale="90" zoomScaleNormal="90" workbookViewId="0">
      <pane ySplit="6" topLeftCell="A7" activePane="bottomLeft" state="frozen"/>
      <selection/>
      <selection pane="bottomLeft" activeCell="F7" sqref="A7:F8"/>
    </sheetView>
  </sheetViews>
  <sheetFormatPr defaultColWidth="9" defaultRowHeight="15.75" customHeight="1"/>
  <cols>
    <col min="1" max="1" width="6.33333333333333" style="15" customWidth="1"/>
    <col min="2" max="2" width="26.5" style="15" customWidth="1"/>
    <col min="3" max="3" width="8.25" style="15" customWidth="1"/>
    <col min="4" max="4" width="12" style="15" customWidth="1"/>
    <col min="5" max="5" width="9.83333333333333" style="15" customWidth="1"/>
    <col min="6" max="6" width="11.5" style="15" customWidth="1"/>
    <col min="7" max="7" width="13.25" style="15" hidden="1" customWidth="1" outlineLevel="1"/>
    <col min="8" max="8" width="13.75" style="15" customWidth="1" collapsed="1"/>
    <col min="9" max="9" width="13.25" style="15" customWidth="1"/>
    <col min="10" max="10" width="11.25" style="15" customWidth="1"/>
    <col min="11" max="11" width="8.75" style="15" customWidth="1"/>
    <col min="12" max="12" width="12.5833333333333" style="15" customWidth="1"/>
    <col min="13" max="16384" width="9" style="15"/>
  </cols>
  <sheetData>
    <row r="1" s="85" customFormat="1" ht="10.5" spans="1:14">
      <c r="A1" s="90" t="s">
        <v>412</v>
      </c>
      <c r="B1" s="86" t="s">
        <v>362</v>
      </c>
      <c r="C1" s="87"/>
      <c r="D1" s="87"/>
      <c r="E1" s="87"/>
      <c r="F1" s="87"/>
      <c r="G1" s="87"/>
      <c r="H1" s="87"/>
      <c r="I1" s="87"/>
      <c r="J1" s="87"/>
      <c r="K1" s="87"/>
      <c r="L1" s="87"/>
    </row>
    <row r="2" s="12" customFormat="1" ht="30" customHeight="1" spans="1:14">
      <c r="A2" s="19" t="s">
        <v>683</v>
      </c>
      <c r="B2" s="19"/>
      <c r="C2" s="19"/>
      <c r="D2" s="19"/>
      <c r="E2" s="19"/>
      <c r="F2" s="19"/>
      <c r="G2" s="19"/>
      <c r="H2" s="19"/>
      <c r="I2" s="19"/>
      <c r="J2" s="19"/>
      <c r="K2" s="19"/>
      <c r="L2" s="19"/>
    </row>
    <row r="3" ht="15" customHeight="1" spans="1:14">
      <c r="A3" s="20" t="e">
        <f>CONCATENATE(#REF!,#REF!,#REF!,#REF!,#REF!,#REF!,#REF!)</f>
        <v>#REF!</v>
      </c>
      <c r="B3" s="20"/>
      <c r="C3" s="20"/>
      <c r="D3" s="20"/>
      <c r="E3" s="20"/>
      <c r="F3" s="20"/>
      <c r="G3" s="20"/>
      <c r="H3" s="20"/>
      <c r="I3" s="21"/>
      <c r="J3" s="21"/>
      <c r="K3" s="21"/>
      <c r="L3" s="21"/>
      <c r="M3" s="21"/>
      <c r="N3" s="21"/>
    </row>
    <row r="4" ht="15" customHeight="1" spans="1:14">
      <c r="A4" s="20"/>
      <c r="B4" s="20"/>
      <c r="C4" s="20"/>
      <c r="D4" s="20"/>
      <c r="E4" s="20"/>
      <c r="F4" s="20"/>
      <c r="G4" s="20"/>
      <c r="H4" s="20"/>
      <c r="I4" s="21"/>
      <c r="J4" s="21"/>
      <c r="K4" s="22"/>
      <c r="L4" s="22" t="s">
        <v>684</v>
      </c>
      <c r="M4" s="21"/>
      <c r="N4" s="21"/>
    </row>
    <row r="5" ht="15" customHeight="1" spans="1:14">
      <c r="A5" s="23" t="e">
        <f>#REF!&amp;#REF!</f>
        <v>#REF!</v>
      </c>
      <c r="L5" s="22" t="s">
        <v>282</v>
      </c>
    </row>
    <row r="6" s="13" customFormat="1" ht="19.9" customHeight="1" spans="1:14">
      <c r="A6" s="24" t="s">
        <v>283</v>
      </c>
      <c r="B6" s="24" t="s">
        <v>443</v>
      </c>
      <c r="C6" s="24" t="s">
        <v>445</v>
      </c>
      <c r="D6" s="24" t="s">
        <v>685</v>
      </c>
      <c r="E6" s="24" t="s">
        <v>686</v>
      </c>
      <c r="F6" s="24" t="s">
        <v>626</v>
      </c>
      <c r="G6" s="25" t="s">
        <v>243</v>
      </c>
      <c r="H6" s="26" t="s">
        <v>244</v>
      </c>
      <c r="I6" s="24" t="s">
        <v>245</v>
      </c>
      <c r="J6" s="24" t="s">
        <v>246</v>
      </c>
      <c r="K6" s="24" t="s">
        <v>285</v>
      </c>
      <c r="L6" s="24" t="s">
        <v>419</v>
      </c>
    </row>
    <row r="7" ht="15" customHeight="1" spans="1:14">
      <c r="A7" s="27"/>
      <c r="B7" s="58"/>
      <c r="C7" s="29"/>
      <c r="D7" s="97"/>
      <c r="E7" s="74"/>
      <c r="F7" s="74"/>
      <c r="G7" s="30"/>
      <c r="H7" s="124"/>
      <c r="I7" s="34"/>
      <c r="J7" s="34" t="str">
        <f>IF(OR(AND(H7=0,I7=0),I7=0),"",I7-H7)</f>
        <v/>
      </c>
      <c r="K7" s="69" t="str">
        <f>IF(ISERROR(J7/H7),"",J7/ABS(H7)*100)</f>
        <v/>
      </c>
      <c r="L7" s="33"/>
    </row>
    <row r="8" ht="15" customHeight="1" spans="1:14">
      <c r="A8" s="27"/>
      <c r="B8" s="58"/>
      <c r="C8" s="29"/>
      <c r="D8" s="27"/>
      <c r="E8" s="74"/>
      <c r="F8" s="74"/>
      <c r="G8" s="30"/>
      <c r="H8" s="124"/>
      <c r="I8" s="31"/>
      <c r="J8" s="31" t="str">
        <f t="shared" ref="J8:J31" si="0">IF(OR(AND(H8=0,I8=0),I8=0),"",I8-H8)</f>
        <v/>
      </c>
      <c r="K8" s="31" t="str">
        <f t="shared" ref="K8:K31" si="1">IF(ISERROR(J8/H8),"",J8/ABS(H8)*100)</f>
        <v/>
      </c>
      <c r="L8" s="33"/>
    </row>
    <row r="9" ht="15" customHeight="1" spans="1:14">
      <c r="A9" s="27"/>
      <c r="B9" s="28"/>
      <c r="C9" s="29"/>
      <c r="D9" s="27"/>
      <c r="E9" s="74"/>
      <c r="F9" s="74"/>
      <c r="G9" s="30"/>
      <c r="H9" s="34"/>
      <c r="I9" s="31"/>
      <c r="J9" s="31" t="str">
        <f t="shared" si="0"/>
        <v/>
      </c>
      <c r="K9" s="31" t="str">
        <f t="shared" si="1"/>
        <v/>
      </c>
      <c r="L9" s="33"/>
    </row>
    <row r="10" ht="15" customHeight="1" spans="1:14">
      <c r="A10" s="27"/>
      <c r="B10" s="28"/>
      <c r="C10" s="29"/>
      <c r="D10" s="27"/>
      <c r="E10" s="74"/>
      <c r="F10" s="74"/>
      <c r="G10" s="30"/>
      <c r="H10" s="34"/>
      <c r="I10" s="31"/>
      <c r="J10" s="31" t="str">
        <f t="shared" si="0"/>
        <v/>
      </c>
      <c r="K10" s="31" t="str">
        <f t="shared" si="1"/>
        <v/>
      </c>
      <c r="L10" s="33"/>
    </row>
    <row r="11" ht="15" customHeight="1" spans="1:14">
      <c r="A11" s="27"/>
      <c r="B11" s="28"/>
      <c r="C11" s="29"/>
      <c r="D11" s="27"/>
      <c r="E11" s="74"/>
      <c r="F11" s="74"/>
      <c r="G11" s="30"/>
      <c r="H11" s="34"/>
      <c r="I11" s="31"/>
      <c r="J11" s="31" t="str">
        <f t="shared" si="0"/>
        <v/>
      </c>
      <c r="K11" s="31" t="str">
        <f t="shared" si="1"/>
        <v/>
      </c>
      <c r="L11" s="33"/>
    </row>
    <row r="12" ht="15" customHeight="1" spans="1:14">
      <c r="A12" s="27"/>
      <c r="B12" s="28"/>
      <c r="C12" s="29"/>
      <c r="D12" s="27"/>
      <c r="E12" s="74"/>
      <c r="F12" s="74"/>
      <c r="G12" s="30"/>
      <c r="H12" s="34"/>
      <c r="I12" s="31"/>
      <c r="J12" s="31" t="str">
        <f t="shared" si="0"/>
        <v/>
      </c>
      <c r="K12" s="31" t="str">
        <f t="shared" si="1"/>
        <v/>
      </c>
      <c r="L12" s="33"/>
    </row>
    <row r="13" ht="15" customHeight="1" spans="1:14">
      <c r="A13" s="27"/>
      <c r="B13" s="28"/>
      <c r="C13" s="29"/>
      <c r="D13" s="27"/>
      <c r="E13" s="74"/>
      <c r="F13" s="74"/>
      <c r="G13" s="30"/>
      <c r="H13" s="34"/>
      <c r="I13" s="31"/>
      <c r="J13" s="31" t="str">
        <f t="shared" si="0"/>
        <v/>
      </c>
      <c r="K13" s="31" t="str">
        <f t="shared" si="1"/>
        <v/>
      </c>
      <c r="L13" s="33"/>
    </row>
    <row r="14" ht="15" customHeight="1" spans="1:14">
      <c r="A14" s="27"/>
      <c r="B14" s="28"/>
      <c r="C14" s="29"/>
      <c r="D14" s="27"/>
      <c r="E14" s="74"/>
      <c r="F14" s="74"/>
      <c r="G14" s="30"/>
      <c r="H14" s="34"/>
      <c r="I14" s="31"/>
      <c r="J14" s="31" t="str">
        <f t="shared" si="0"/>
        <v/>
      </c>
      <c r="K14" s="31" t="str">
        <f t="shared" si="1"/>
        <v/>
      </c>
      <c r="L14" s="33"/>
    </row>
    <row r="15" ht="15" customHeight="1" spans="1:14">
      <c r="A15" s="27"/>
      <c r="B15" s="28"/>
      <c r="C15" s="29"/>
      <c r="D15" s="27"/>
      <c r="E15" s="74"/>
      <c r="F15" s="74"/>
      <c r="G15" s="30"/>
      <c r="H15" s="34"/>
      <c r="I15" s="31"/>
      <c r="J15" s="31" t="str">
        <f t="shared" si="0"/>
        <v/>
      </c>
      <c r="K15" s="31" t="str">
        <f t="shared" si="1"/>
        <v/>
      </c>
      <c r="L15" s="33"/>
    </row>
    <row r="16" ht="15" customHeight="1" spans="1:14">
      <c r="A16" s="27"/>
      <c r="B16" s="28"/>
      <c r="C16" s="29"/>
      <c r="D16" s="27"/>
      <c r="E16" s="74"/>
      <c r="F16" s="74"/>
      <c r="G16" s="30"/>
      <c r="H16" s="34"/>
      <c r="I16" s="31"/>
      <c r="J16" s="31" t="str">
        <f t="shared" si="0"/>
        <v/>
      </c>
      <c r="K16" s="31" t="str">
        <f t="shared" si="1"/>
        <v/>
      </c>
      <c r="L16" s="33"/>
    </row>
    <row r="17" ht="15" customHeight="1" spans="1:12">
      <c r="A17" s="27"/>
      <c r="B17" s="28"/>
      <c r="C17" s="29"/>
      <c r="D17" s="27"/>
      <c r="E17" s="74"/>
      <c r="F17" s="74"/>
      <c r="G17" s="30"/>
      <c r="H17" s="34"/>
      <c r="I17" s="31"/>
      <c r="J17" s="31" t="str">
        <f t="shared" si="0"/>
        <v/>
      </c>
      <c r="K17" s="31" t="str">
        <f t="shared" si="1"/>
        <v/>
      </c>
      <c r="L17" s="33"/>
    </row>
    <row r="18" ht="15" customHeight="1" spans="1:12">
      <c r="A18" s="27"/>
      <c r="B18" s="28"/>
      <c r="C18" s="29"/>
      <c r="D18" s="27"/>
      <c r="E18" s="74"/>
      <c r="F18" s="74"/>
      <c r="G18" s="30"/>
      <c r="H18" s="34"/>
      <c r="I18" s="31"/>
      <c r="J18" s="31"/>
      <c r="K18" s="31"/>
      <c r="L18" s="33"/>
    </row>
    <row r="19" ht="15" customHeight="1" spans="1:12">
      <c r="A19" s="27"/>
      <c r="B19" s="28"/>
      <c r="C19" s="29"/>
      <c r="D19" s="27"/>
      <c r="E19" s="74"/>
      <c r="F19" s="74"/>
      <c r="G19" s="30"/>
      <c r="H19" s="34"/>
      <c r="I19" s="31"/>
      <c r="J19" s="31" t="str">
        <f t="shared" si="0"/>
        <v/>
      </c>
      <c r="K19" s="31" t="str">
        <f t="shared" si="1"/>
        <v/>
      </c>
      <c r="L19" s="33"/>
    </row>
    <row r="20" ht="15" customHeight="1" spans="1:12">
      <c r="A20" s="27"/>
      <c r="B20" s="28"/>
      <c r="C20" s="29"/>
      <c r="D20" s="27"/>
      <c r="E20" s="74"/>
      <c r="F20" s="74"/>
      <c r="G20" s="30"/>
      <c r="H20" s="34"/>
      <c r="I20" s="31"/>
      <c r="J20" s="31" t="str">
        <f t="shared" si="0"/>
        <v/>
      </c>
      <c r="K20" s="31" t="str">
        <f t="shared" si="1"/>
        <v/>
      </c>
      <c r="L20" s="33"/>
    </row>
    <row r="21" ht="15" customHeight="1" spans="1:12">
      <c r="A21" s="27"/>
      <c r="B21" s="28"/>
      <c r="C21" s="29"/>
      <c r="D21" s="27"/>
      <c r="E21" s="74"/>
      <c r="F21" s="74"/>
      <c r="G21" s="30"/>
      <c r="H21" s="34"/>
      <c r="I21" s="31"/>
      <c r="J21" s="31" t="str">
        <f t="shared" si="0"/>
        <v/>
      </c>
      <c r="K21" s="31" t="str">
        <f t="shared" si="1"/>
        <v/>
      </c>
      <c r="L21" s="33"/>
    </row>
    <row r="22" ht="15" customHeight="1" spans="1:12">
      <c r="A22" s="27"/>
      <c r="B22" s="28"/>
      <c r="C22" s="29"/>
      <c r="D22" s="27"/>
      <c r="E22" s="74"/>
      <c r="F22" s="74"/>
      <c r="G22" s="30"/>
      <c r="H22" s="34"/>
      <c r="I22" s="31"/>
      <c r="J22" s="31" t="str">
        <f t="shared" si="0"/>
        <v/>
      </c>
      <c r="K22" s="31" t="str">
        <f t="shared" si="1"/>
        <v/>
      </c>
      <c r="L22" s="33"/>
    </row>
    <row r="23" ht="15" customHeight="1" spans="1:12">
      <c r="A23" s="27"/>
      <c r="B23" s="28"/>
      <c r="C23" s="29"/>
      <c r="D23" s="27"/>
      <c r="E23" s="74"/>
      <c r="F23" s="74"/>
      <c r="G23" s="30"/>
      <c r="H23" s="34"/>
      <c r="I23" s="31"/>
      <c r="J23" s="31" t="str">
        <f t="shared" si="0"/>
        <v/>
      </c>
      <c r="K23" s="31" t="str">
        <f t="shared" si="1"/>
        <v/>
      </c>
      <c r="L23" s="33"/>
    </row>
    <row r="24" ht="15" customHeight="1" spans="1:12">
      <c r="A24" s="27"/>
      <c r="B24" s="28"/>
      <c r="C24" s="29"/>
      <c r="D24" s="27"/>
      <c r="E24" s="74"/>
      <c r="F24" s="74"/>
      <c r="G24" s="30"/>
      <c r="H24" s="34"/>
      <c r="I24" s="31"/>
      <c r="J24" s="31" t="str">
        <f t="shared" si="0"/>
        <v/>
      </c>
      <c r="K24" s="31" t="str">
        <f t="shared" si="1"/>
        <v/>
      </c>
      <c r="L24" s="33"/>
    </row>
    <row r="25" ht="15" customHeight="1" spans="1:12">
      <c r="A25" s="27"/>
      <c r="B25" s="28"/>
      <c r="C25" s="29"/>
      <c r="D25" s="27"/>
      <c r="E25" s="74"/>
      <c r="F25" s="74"/>
      <c r="G25" s="30"/>
      <c r="H25" s="34"/>
      <c r="I25" s="31"/>
      <c r="J25" s="31" t="str">
        <f t="shared" si="0"/>
        <v/>
      </c>
      <c r="K25" s="31" t="str">
        <f t="shared" si="1"/>
        <v/>
      </c>
      <c r="L25" s="33"/>
    </row>
    <row r="26" ht="15" customHeight="1" spans="1:12">
      <c r="A26" s="27"/>
      <c r="B26" s="28"/>
      <c r="C26" s="29"/>
      <c r="D26" s="27"/>
      <c r="E26" s="74"/>
      <c r="F26" s="74"/>
      <c r="G26" s="30"/>
      <c r="H26" s="34"/>
      <c r="I26" s="31"/>
      <c r="J26" s="31" t="str">
        <f t="shared" si="0"/>
        <v/>
      </c>
      <c r="K26" s="31" t="str">
        <f t="shared" si="1"/>
        <v/>
      </c>
      <c r="L26" s="33"/>
    </row>
    <row r="27" ht="15" customHeight="1" spans="1:12">
      <c r="A27" s="27"/>
      <c r="B27" s="28"/>
      <c r="C27" s="29"/>
      <c r="D27" s="27"/>
      <c r="E27" s="74"/>
      <c r="F27" s="74"/>
      <c r="G27" s="30"/>
      <c r="H27" s="34"/>
      <c r="I27" s="31"/>
      <c r="J27" s="31" t="str">
        <f t="shared" si="0"/>
        <v/>
      </c>
      <c r="K27" s="31" t="str">
        <f t="shared" si="1"/>
        <v/>
      </c>
      <c r="L27" s="33"/>
    </row>
    <row r="28" ht="15" customHeight="1" spans="1:12">
      <c r="A28" s="27"/>
      <c r="B28" s="28"/>
      <c r="C28" s="29"/>
      <c r="D28" s="27"/>
      <c r="E28" s="74"/>
      <c r="F28" s="74"/>
      <c r="G28" s="30"/>
      <c r="H28" s="34"/>
      <c r="I28" s="31"/>
      <c r="J28" s="31" t="str">
        <f t="shared" si="0"/>
        <v/>
      </c>
      <c r="K28" s="31" t="str">
        <f t="shared" si="1"/>
        <v/>
      </c>
      <c r="L28" s="33"/>
    </row>
    <row r="29" s="14" customFormat="1" ht="15" customHeight="1" spans="1:12">
      <c r="A29" s="93" t="s">
        <v>475</v>
      </c>
      <c r="B29" s="94"/>
      <c r="C29" s="24"/>
      <c r="D29" s="88"/>
      <c r="E29" s="88"/>
      <c r="F29" s="88"/>
      <c r="G29" s="38">
        <f>SUM(G7:G28)</f>
        <v>0</v>
      </c>
      <c r="H29" s="39">
        <f>SUM(H7:H28)</f>
        <v>0</v>
      </c>
      <c r="I29" s="40">
        <f>SUM(I7:I28)</f>
        <v>0</v>
      </c>
      <c r="J29" s="40" t="str">
        <f t="shared" si="0"/>
        <v/>
      </c>
      <c r="K29" s="40" t="str">
        <f t="shared" si="1"/>
        <v/>
      </c>
      <c r="L29" s="41"/>
    </row>
    <row r="30" ht="15" customHeight="1" spans="1:12">
      <c r="A30" s="101" t="s">
        <v>514</v>
      </c>
      <c r="B30" s="101"/>
      <c r="C30" s="27"/>
      <c r="D30" s="97"/>
      <c r="E30" s="97"/>
      <c r="F30" s="97"/>
      <c r="G30" s="30"/>
      <c r="H30" s="34">
        <v>0</v>
      </c>
      <c r="I30" s="31">
        <v>0</v>
      </c>
      <c r="J30" s="31" t="str">
        <f t="shared" si="0"/>
        <v/>
      </c>
      <c r="K30" s="31" t="str">
        <f t="shared" si="1"/>
        <v/>
      </c>
      <c r="L30" s="33"/>
    </row>
    <row r="31" s="14" customFormat="1" ht="15" customHeight="1" spans="1:12">
      <c r="A31" s="93" t="s">
        <v>478</v>
      </c>
      <c r="B31" s="94"/>
      <c r="C31" s="24"/>
      <c r="D31" s="88"/>
      <c r="E31" s="88"/>
      <c r="F31" s="88"/>
      <c r="G31" s="38">
        <f>G29-G30</f>
        <v>0</v>
      </c>
      <c r="H31" s="39">
        <f>H29-H30</f>
        <v>0</v>
      </c>
      <c r="I31" s="40">
        <f>I29-I30</f>
        <v>0</v>
      </c>
      <c r="J31" s="40" t="str">
        <f t="shared" si="0"/>
        <v/>
      </c>
      <c r="K31" s="40" t="str">
        <f t="shared" si="1"/>
        <v/>
      </c>
      <c r="L31" s="41"/>
    </row>
  </sheetData>
  <mergeCells count="5">
    <mergeCell ref="A2:L2"/>
    <mergeCell ref="A3:L3"/>
    <mergeCell ref="A29:B29"/>
    <mergeCell ref="A30:B30"/>
    <mergeCell ref="A31:B31"/>
  </mergeCells>
  <hyperlinks>
    <hyperlink ref="A1" location="索引目录!D33" display="返回索引页"/>
    <hyperlink ref="B1" location="非流动资产评估汇总!B18"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N31"/>
  <sheetViews>
    <sheetView zoomScale="90" zoomScaleNormal="90" workbookViewId="0">
      <pane ySplit="6" topLeftCell="A19" activePane="bottomLeft" state="frozen"/>
      <selection/>
      <selection pane="bottomLeft" activeCell="H33" sqref="H33"/>
    </sheetView>
  </sheetViews>
  <sheetFormatPr defaultColWidth="9" defaultRowHeight="15.75" customHeight="1"/>
  <cols>
    <col min="1" max="1" width="6.33333333333333" style="15" customWidth="1"/>
    <col min="2" max="2" width="20.25" style="15" customWidth="1"/>
    <col min="3" max="3" width="8.25" style="15" customWidth="1"/>
    <col min="4" max="4" width="12" style="15" customWidth="1"/>
    <col min="5" max="5" width="9.83333333333333" style="15" customWidth="1"/>
    <col min="6" max="6" width="11.5" style="15" customWidth="1"/>
    <col min="7" max="7" width="13.25" style="15" hidden="1" customWidth="1" outlineLevel="1"/>
    <col min="8" max="8" width="13.75" style="15" customWidth="1" collapsed="1"/>
    <col min="9" max="9" width="13.25" style="15" customWidth="1"/>
    <col min="10" max="10" width="11.25" style="15" customWidth="1"/>
    <col min="11" max="11" width="8.75" style="15" customWidth="1"/>
    <col min="12" max="12" width="12.5833333333333" style="15" customWidth="1"/>
    <col min="13" max="16384" width="9" style="15"/>
  </cols>
  <sheetData>
    <row r="1" s="85" customFormat="1" ht="10.5" spans="1:14">
      <c r="A1" s="86" t="s">
        <v>361</v>
      </c>
      <c r="B1" s="86" t="s">
        <v>362</v>
      </c>
      <c r="C1" s="87"/>
      <c r="D1" s="87"/>
      <c r="E1" s="87"/>
      <c r="F1" s="87"/>
      <c r="G1" s="87"/>
      <c r="H1" s="87"/>
      <c r="I1" s="87"/>
      <c r="J1" s="87"/>
      <c r="K1" s="87"/>
      <c r="L1" s="87"/>
    </row>
    <row r="2" s="12" customFormat="1" ht="30" customHeight="1" spans="1:14">
      <c r="A2" s="19" t="s">
        <v>687</v>
      </c>
      <c r="B2" s="19"/>
      <c r="C2" s="19"/>
      <c r="D2" s="19"/>
      <c r="E2" s="19"/>
      <c r="F2" s="19"/>
      <c r="G2" s="19"/>
      <c r="H2" s="19"/>
      <c r="I2" s="19"/>
      <c r="J2" s="19"/>
      <c r="K2" s="19"/>
      <c r="L2" s="19"/>
    </row>
    <row r="3" ht="15" customHeight="1" spans="1:14">
      <c r="A3" s="20" t="e">
        <f>CONCATENATE(#REF!,#REF!,#REF!,#REF!,#REF!,#REF!,#REF!)</f>
        <v>#REF!</v>
      </c>
      <c r="B3" s="20"/>
      <c r="C3" s="20"/>
      <c r="D3" s="20"/>
      <c r="E3" s="20"/>
      <c r="F3" s="20"/>
      <c r="G3" s="20"/>
      <c r="H3" s="20"/>
      <c r="I3" s="21"/>
      <c r="J3" s="21"/>
      <c r="K3" s="21"/>
      <c r="L3" s="21"/>
      <c r="M3" s="21"/>
      <c r="N3" s="21"/>
    </row>
    <row r="4" ht="15" customHeight="1" spans="1:14">
      <c r="A4" s="20"/>
      <c r="B4" s="20"/>
      <c r="C4" s="20"/>
      <c r="D4" s="20"/>
      <c r="E4" s="20"/>
      <c r="F4" s="20"/>
      <c r="G4" s="20"/>
      <c r="H4" s="20"/>
      <c r="I4" s="21"/>
      <c r="J4" s="21"/>
      <c r="K4" s="22"/>
      <c r="L4" s="22" t="s">
        <v>688</v>
      </c>
      <c r="M4" s="21"/>
      <c r="N4" s="21"/>
    </row>
    <row r="5" ht="15" customHeight="1" spans="1:14">
      <c r="A5" s="23" t="e">
        <f>#REF!&amp;#REF!</f>
        <v>#REF!</v>
      </c>
      <c r="L5" s="22" t="s">
        <v>282</v>
      </c>
    </row>
    <row r="6" s="13" customFormat="1" ht="31.15" customHeight="1" spans="1:14">
      <c r="A6" s="52" t="s">
        <v>283</v>
      </c>
      <c r="B6" s="52" t="s">
        <v>443</v>
      </c>
      <c r="C6" s="52" t="s">
        <v>689</v>
      </c>
      <c r="D6" s="52" t="s">
        <v>445</v>
      </c>
      <c r="E6" s="52" t="s">
        <v>446</v>
      </c>
      <c r="F6" s="52" t="s">
        <v>690</v>
      </c>
      <c r="G6" s="92" t="s">
        <v>243</v>
      </c>
      <c r="H6" s="26" t="s">
        <v>244</v>
      </c>
      <c r="I6" s="52" t="s">
        <v>245</v>
      </c>
      <c r="J6" s="52" t="s">
        <v>246</v>
      </c>
      <c r="K6" s="52" t="s">
        <v>285</v>
      </c>
      <c r="L6" s="52" t="s">
        <v>419</v>
      </c>
    </row>
    <row r="7" ht="15" customHeight="1" spans="1:14">
      <c r="A7" s="27"/>
      <c r="B7" s="28"/>
      <c r="C7" s="190"/>
      <c r="D7" s="29"/>
      <c r="E7" s="74"/>
      <c r="F7" s="74"/>
      <c r="G7" s="30"/>
      <c r="H7" s="34"/>
      <c r="I7" s="31"/>
      <c r="J7" s="34" t="str">
        <f>IF(OR(AND(H7=0,I7=0),I7=0),"",I7-H7)</f>
        <v/>
      </c>
      <c r="K7" s="69" t="str">
        <f>IF(ISERROR(J7/H7),"",J7/ABS(H7)*100)</f>
        <v/>
      </c>
      <c r="L7" s="33"/>
    </row>
    <row r="8" ht="15" customHeight="1" spans="1:14">
      <c r="A8" s="27"/>
      <c r="B8" s="28"/>
      <c r="C8" s="190"/>
      <c r="D8" s="29"/>
      <c r="E8" s="74"/>
      <c r="F8" s="74"/>
      <c r="G8" s="30"/>
      <c r="H8" s="34"/>
      <c r="I8" s="31"/>
      <c r="J8" s="31" t="str">
        <f t="shared" ref="J8:J31" si="0">IF(OR(AND(H8=0,I8=0),I8=0),"",I8-H8)</f>
        <v/>
      </c>
      <c r="K8" s="31" t="str">
        <f t="shared" ref="K8:K31" si="1">IF(ISERROR(J8/H8),"",J8/ABS(H8)*100)</f>
        <v/>
      </c>
      <c r="L8" s="33"/>
    </row>
    <row r="9" ht="15" customHeight="1" spans="1:14">
      <c r="A9" s="27"/>
      <c r="B9" s="28"/>
      <c r="C9" s="190"/>
      <c r="D9" s="29"/>
      <c r="E9" s="74"/>
      <c r="F9" s="74"/>
      <c r="G9" s="30"/>
      <c r="H9" s="34"/>
      <c r="I9" s="31"/>
      <c r="J9" s="31" t="str">
        <f t="shared" si="0"/>
        <v/>
      </c>
      <c r="K9" s="31" t="str">
        <f t="shared" si="1"/>
        <v/>
      </c>
      <c r="L9" s="33"/>
    </row>
    <row r="10" ht="15" customHeight="1" spans="1:14">
      <c r="A10" s="27"/>
      <c r="B10" s="28"/>
      <c r="C10" s="190"/>
      <c r="D10" s="29"/>
      <c r="E10" s="74"/>
      <c r="F10" s="74"/>
      <c r="G10" s="30"/>
      <c r="H10" s="34"/>
      <c r="I10" s="31"/>
      <c r="J10" s="31" t="str">
        <f t="shared" si="0"/>
        <v/>
      </c>
      <c r="K10" s="31" t="str">
        <f t="shared" si="1"/>
        <v/>
      </c>
      <c r="L10" s="33"/>
    </row>
    <row r="11" ht="15" customHeight="1" spans="1:14">
      <c r="A11" s="27"/>
      <c r="B11" s="28"/>
      <c r="C11" s="190"/>
      <c r="D11" s="29"/>
      <c r="E11" s="74"/>
      <c r="F11" s="74"/>
      <c r="G11" s="30"/>
      <c r="H11" s="34"/>
      <c r="I11" s="31"/>
      <c r="J11" s="31"/>
      <c r="K11" s="31"/>
      <c r="L11" s="33"/>
    </row>
    <row r="12" ht="15" customHeight="1" spans="1:14">
      <c r="A12" s="27"/>
      <c r="B12" s="28"/>
      <c r="C12" s="190"/>
      <c r="D12" s="29"/>
      <c r="E12" s="74"/>
      <c r="F12" s="74"/>
      <c r="G12" s="30"/>
      <c r="H12" s="34"/>
      <c r="I12" s="31"/>
      <c r="J12" s="31"/>
      <c r="K12" s="31"/>
      <c r="L12" s="33"/>
    </row>
    <row r="13" ht="15" customHeight="1" spans="1:14">
      <c r="A13" s="27"/>
      <c r="B13" s="28"/>
      <c r="C13" s="190"/>
      <c r="D13" s="29"/>
      <c r="E13" s="74"/>
      <c r="F13" s="74"/>
      <c r="G13" s="30"/>
      <c r="H13" s="34"/>
      <c r="I13" s="31"/>
      <c r="J13" s="31"/>
      <c r="K13" s="31"/>
      <c r="L13" s="33"/>
    </row>
    <row r="14" ht="15" customHeight="1" spans="1:14">
      <c r="A14" s="27"/>
      <c r="B14" s="28"/>
      <c r="C14" s="190"/>
      <c r="D14" s="29"/>
      <c r="E14" s="74"/>
      <c r="F14" s="74"/>
      <c r="G14" s="30"/>
      <c r="H14" s="34"/>
      <c r="I14" s="31"/>
      <c r="J14" s="31"/>
      <c r="K14" s="31"/>
      <c r="L14" s="33"/>
    </row>
    <row r="15" ht="15" customHeight="1" spans="1:14">
      <c r="A15" s="27"/>
      <c r="B15" s="28"/>
      <c r="C15" s="190"/>
      <c r="D15" s="29"/>
      <c r="E15" s="74"/>
      <c r="F15" s="74"/>
      <c r="G15" s="30"/>
      <c r="H15" s="34"/>
      <c r="I15" s="31"/>
      <c r="J15" s="31"/>
      <c r="K15" s="31"/>
      <c r="L15" s="33"/>
    </row>
    <row r="16" ht="15" customHeight="1" spans="1:14">
      <c r="A16" s="27"/>
      <c r="B16" s="28"/>
      <c r="C16" s="190"/>
      <c r="D16" s="29"/>
      <c r="E16" s="74"/>
      <c r="F16" s="74"/>
      <c r="G16" s="30"/>
      <c r="H16" s="34"/>
      <c r="I16" s="31"/>
      <c r="J16" s="31"/>
      <c r="K16" s="31"/>
      <c r="L16" s="33"/>
    </row>
    <row r="17" ht="15" customHeight="1" spans="1:12">
      <c r="A17" s="27"/>
      <c r="B17" s="28"/>
      <c r="C17" s="190"/>
      <c r="D17" s="29"/>
      <c r="E17" s="74"/>
      <c r="F17" s="74"/>
      <c r="G17" s="30"/>
      <c r="H17" s="34"/>
      <c r="I17" s="31"/>
      <c r="J17" s="31"/>
      <c r="K17" s="31"/>
      <c r="L17" s="33"/>
    </row>
    <row r="18" ht="15" customHeight="1" spans="1:12">
      <c r="A18" s="27"/>
      <c r="B18" s="28"/>
      <c r="C18" s="190"/>
      <c r="D18" s="29"/>
      <c r="E18" s="74"/>
      <c r="F18" s="74"/>
      <c r="G18" s="30"/>
      <c r="H18" s="34"/>
      <c r="I18" s="31"/>
      <c r="J18" s="31"/>
      <c r="K18" s="31"/>
      <c r="L18" s="33"/>
    </row>
    <row r="19" ht="15" customHeight="1" spans="1:12">
      <c r="A19" s="27"/>
      <c r="B19" s="28"/>
      <c r="C19" s="190"/>
      <c r="D19" s="29"/>
      <c r="E19" s="74"/>
      <c r="F19" s="74"/>
      <c r="G19" s="30"/>
      <c r="H19" s="34"/>
      <c r="I19" s="31"/>
      <c r="J19" s="31"/>
      <c r="K19" s="31"/>
      <c r="L19" s="33"/>
    </row>
    <row r="20" ht="15" customHeight="1" spans="1:12">
      <c r="A20" s="27"/>
      <c r="B20" s="28"/>
      <c r="C20" s="190"/>
      <c r="D20" s="29"/>
      <c r="E20" s="74"/>
      <c r="F20" s="74"/>
      <c r="G20" s="30"/>
      <c r="H20" s="34"/>
      <c r="I20" s="31"/>
      <c r="J20" s="31"/>
      <c r="K20" s="31"/>
      <c r="L20" s="33"/>
    </row>
    <row r="21" ht="15" customHeight="1" spans="1:12">
      <c r="A21" s="27"/>
      <c r="B21" s="28"/>
      <c r="C21" s="190"/>
      <c r="D21" s="29"/>
      <c r="E21" s="74"/>
      <c r="F21" s="74"/>
      <c r="G21" s="30"/>
      <c r="H21" s="34"/>
      <c r="I21" s="31"/>
      <c r="J21" s="31" t="str">
        <f t="shared" si="0"/>
        <v/>
      </c>
      <c r="K21" s="31" t="str">
        <f t="shared" si="1"/>
        <v/>
      </c>
      <c r="L21" s="33"/>
    </row>
    <row r="22" ht="15" customHeight="1" spans="1:12">
      <c r="A22" s="27"/>
      <c r="B22" s="28"/>
      <c r="C22" s="190"/>
      <c r="D22" s="29"/>
      <c r="E22" s="74"/>
      <c r="F22" s="74"/>
      <c r="G22" s="30"/>
      <c r="H22" s="34"/>
      <c r="I22" s="31"/>
      <c r="J22" s="31" t="str">
        <f t="shared" si="0"/>
        <v/>
      </c>
      <c r="K22" s="31" t="str">
        <f t="shared" si="1"/>
        <v/>
      </c>
      <c r="L22" s="33"/>
    </row>
    <row r="23" ht="15" customHeight="1" spans="1:12">
      <c r="A23" s="27"/>
      <c r="B23" s="28"/>
      <c r="C23" s="190"/>
      <c r="D23" s="29"/>
      <c r="E23" s="74"/>
      <c r="F23" s="74"/>
      <c r="G23" s="30"/>
      <c r="H23" s="34"/>
      <c r="I23" s="31"/>
      <c r="J23" s="31" t="str">
        <f t="shared" si="0"/>
        <v/>
      </c>
      <c r="K23" s="31" t="str">
        <f t="shared" si="1"/>
        <v/>
      </c>
      <c r="L23" s="33"/>
    </row>
    <row r="24" ht="15" customHeight="1" spans="1:12">
      <c r="A24" s="27"/>
      <c r="B24" s="28"/>
      <c r="C24" s="190"/>
      <c r="D24" s="29"/>
      <c r="E24" s="74"/>
      <c r="F24" s="74"/>
      <c r="G24" s="30"/>
      <c r="H24" s="34"/>
      <c r="I24" s="31"/>
      <c r="J24" s="31" t="str">
        <f t="shared" si="0"/>
        <v/>
      </c>
      <c r="K24" s="31" t="str">
        <f t="shared" si="1"/>
        <v/>
      </c>
      <c r="L24" s="33"/>
    </row>
    <row r="25" ht="15" customHeight="1" spans="1:12">
      <c r="A25" s="27"/>
      <c r="B25" s="28"/>
      <c r="C25" s="190"/>
      <c r="D25" s="29"/>
      <c r="E25" s="74"/>
      <c r="F25" s="74"/>
      <c r="G25" s="30"/>
      <c r="H25" s="34"/>
      <c r="I25" s="31"/>
      <c r="J25" s="31" t="str">
        <f t="shared" si="0"/>
        <v/>
      </c>
      <c r="K25" s="31" t="str">
        <f t="shared" si="1"/>
        <v/>
      </c>
      <c r="L25" s="33"/>
    </row>
    <row r="26" ht="15" customHeight="1" spans="1:12">
      <c r="A26" s="27"/>
      <c r="B26" s="28"/>
      <c r="C26" s="190"/>
      <c r="D26" s="29"/>
      <c r="E26" s="74"/>
      <c r="F26" s="74"/>
      <c r="G26" s="30"/>
      <c r="H26" s="34"/>
      <c r="I26" s="31"/>
      <c r="J26" s="31" t="str">
        <f t="shared" si="0"/>
        <v/>
      </c>
      <c r="K26" s="31" t="str">
        <f t="shared" si="1"/>
        <v/>
      </c>
      <c r="L26" s="33"/>
    </row>
    <row r="27" ht="15" customHeight="1" spans="1:12">
      <c r="A27" s="27"/>
      <c r="B27" s="28"/>
      <c r="C27" s="190"/>
      <c r="D27" s="29"/>
      <c r="E27" s="74"/>
      <c r="F27" s="74"/>
      <c r="G27" s="30"/>
      <c r="H27" s="34"/>
      <c r="I27" s="31"/>
      <c r="J27" s="31" t="str">
        <f t="shared" si="0"/>
        <v/>
      </c>
      <c r="K27" s="31" t="str">
        <f t="shared" si="1"/>
        <v/>
      </c>
      <c r="L27" s="33"/>
    </row>
    <row r="28" ht="15" customHeight="1" spans="1:12">
      <c r="A28" s="27"/>
      <c r="B28" s="28"/>
      <c r="C28" s="190"/>
      <c r="D28" s="29"/>
      <c r="E28" s="74"/>
      <c r="F28" s="74"/>
      <c r="G28" s="30"/>
      <c r="H28" s="34"/>
      <c r="I28" s="31"/>
      <c r="J28" s="31" t="str">
        <f t="shared" si="0"/>
        <v/>
      </c>
      <c r="K28" s="31" t="str">
        <f t="shared" si="1"/>
        <v/>
      </c>
      <c r="L28" s="33"/>
    </row>
    <row r="29" s="14" customFormat="1" ht="15" customHeight="1" spans="1:12">
      <c r="A29" s="93" t="s">
        <v>475</v>
      </c>
      <c r="B29" s="94"/>
      <c r="C29" s="24"/>
      <c r="D29" s="88"/>
      <c r="E29" s="88"/>
      <c r="F29" s="88"/>
      <c r="G29" s="38">
        <f>SUM(G7:G28)</f>
        <v>0</v>
      </c>
      <c r="H29" s="39">
        <f>SUM(H7:H28)</f>
        <v>0</v>
      </c>
      <c r="I29" s="40">
        <f>SUM(I7:I28)</f>
        <v>0</v>
      </c>
      <c r="J29" s="40" t="str">
        <f t="shared" si="0"/>
        <v/>
      </c>
      <c r="K29" s="40" t="str">
        <f t="shared" si="1"/>
        <v/>
      </c>
      <c r="L29" s="41"/>
    </row>
    <row r="30" ht="15" customHeight="1" spans="1:12">
      <c r="A30" s="101" t="s">
        <v>514</v>
      </c>
      <c r="B30" s="101"/>
      <c r="C30" s="27"/>
      <c r="D30" s="97"/>
      <c r="E30" s="97"/>
      <c r="F30" s="97"/>
      <c r="G30" s="30"/>
      <c r="H30" s="34">
        <v>0</v>
      </c>
      <c r="I30" s="31">
        <v>0</v>
      </c>
      <c r="J30" s="31" t="str">
        <f t="shared" si="0"/>
        <v/>
      </c>
      <c r="K30" s="31" t="str">
        <f t="shared" si="1"/>
        <v/>
      </c>
      <c r="L30" s="33"/>
    </row>
    <row r="31" s="14" customFormat="1" ht="15" customHeight="1" spans="1:12">
      <c r="A31" s="93" t="s">
        <v>478</v>
      </c>
      <c r="B31" s="94"/>
      <c r="C31" s="24"/>
      <c r="D31" s="88"/>
      <c r="E31" s="88"/>
      <c r="F31" s="88"/>
      <c r="G31" s="38">
        <f t="shared" ref="G31:I31" si="2">G29-G30</f>
        <v>0</v>
      </c>
      <c r="H31" s="39">
        <f t="shared" si="2"/>
        <v>0</v>
      </c>
      <c r="I31" s="40">
        <f t="shared" si="2"/>
        <v>0</v>
      </c>
      <c r="J31" s="40" t="str">
        <f t="shared" si="0"/>
        <v/>
      </c>
      <c r="K31" s="40" t="str">
        <f t="shared" si="1"/>
        <v/>
      </c>
      <c r="L31" s="41"/>
    </row>
  </sheetData>
  <mergeCells count="5">
    <mergeCell ref="A2:L2"/>
    <mergeCell ref="A3:L3"/>
    <mergeCell ref="A29:B29"/>
    <mergeCell ref="A30:B30"/>
    <mergeCell ref="A31:B31"/>
  </mergeCells>
  <hyperlinks>
    <hyperlink ref="A1" location="索引目录!D33" display="返回索引页"/>
    <hyperlink ref="B1" location="非流动资产评估汇总!B18" display="返回"/>
  </hyperlinks>
  <printOptions horizontalCentered="1"/>
  <pageMargins left="0.15748031496063" right="0.15748031496063" top="0.984251968503937" bottom="0.78740157480315" header="0.78740157480315" footer="0.393700787401575"/>
  <pageSetup paperSize="9" orientation="landscape"/>
  <headerFooter alignWithMargins="0">
    <oddFooter>&amp;L&amp;9被评估单位填表人：
填表日期：      年   月   日&amp;C&amp;9评估人员：&amp;R&amp;9共&amp;N页，第&amp;P页</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O31"/>
  <sheetViews>
    <sheetView zoomScale="90" zoomScaleNormal="90" workbookViewId="0">
      <pane ySplit="6" topLeftCell="A16" activePane="bottomLeft" state="frozen"/>
      <selection/>
      <selection pane="bottomLeft" activeCell="G27" sqref="G27"/>
    </sheetView>
  </sheetViews>
  <sheetFormatPr defaultColWidth="9" defaultRowHeight="15.75" customHeight="1"/>
  <cols>
    <col min="1" max="1" width="4.75" style="15" customWidth="1"/>
    <col min="2" max="2" width="20.25" style="15" customWidth="1"/>
    <col min="3" max="3" width="8.25" style="15" customWidth="1"/>
    <col min="4" max="4" width="8" style="15" customWidth="1"/>
    <col min="5" max="5" width="9.83333333333333" style="15" customWidth="1"/>
    <col min="6" max="7" width="11.5" style="15" customWidth="1"/>
    <col min="8" max="8" width="13.25" style="15" hidden="1" customWidth="1" outlineLevel="1"/>
    <col min="9" max="9" width="13.75" style="15" customWidth="1" collapsed="1"/>
    <col min="10" max="10" width="13.25" style="15" customWidth="1"/>
    <col min="11" max="11" width="9.75" style="15" customWidth="1"/>
    <col min="12" max="12" width="8.75" style="15" customWidth="1"/>
    <col min="13" max="13" width="9.08333333333333" style="15" customWidth="1"/>
    <col min="14" max="16384" width="9" style="15"/>
  </cols>
  <sheetData>
    <row r="1" s="85" customFormat="1" ht="10.5" spans="1:15">
      <c r="A1" s="86" t="s">
        <v>361</v>
      </c>
      <c r="B1" s="86" t="s">
        <v>362</v>
      </c>
      <c r="C1" s="87"/>
      <c r="D1" s="87"/>
      <c r="E1" s="87"/>
      <c r="F1" s="87"/>
      <c r="G1" s="87"/>
      <c r="H1" s="87"/>
      <c r="I1" s="87"/>
      <c r="J1" s="87"/>
      <c r="K1" s="87"/>
      <c r="L1" s="87"/>
      <c r="M1" s="87"/>
    </row>
    <row r="2" s="12" customFormat="1" ht="30" customHeight="1" spans="1:15">
      <c r="A2" s="19" t="s">
        <v>691</v>
      </c>
      <c r="B2" s="19"/>
      <c r="C2" s="19"/>
      <c r="D2" s="19"/>
      <c r="E2" s="19"/>
      <c r="F2" s="19"/>
      <c r="G2" s="19"/>
      <c r="H2" s="19"/>
      <c r="I2" s="19"/>
      <c r="J2" s="19"/>
      <c r="K2" s="19"/>
      <c r="L2" s="19"/>
      <c r="M2" s="19"/>
    </row>
    <row r="3" ht="15" customHeight="1" spans="1:15">
      <c r="A3" s="20" t="e">
        <f>CONCATENATE(#REF!,#REF!,#REF!,#REF!,#REF!,#REF!,#REF!)</f>
        <v>#REF!</v>
      </c>
      <c r="B3" s="20"/>
      <c r="C3" s="20"/>
      <c r="D3" s="20"/>
      <c r="E3" s="20"/>
      <c r="F3" s="20"/>
      <c r="G3" s="20"/>
      <c r="H3" s="20"/>
      <c r="I3" s="20"/>
      <c r="J3" s="21"/>
      <c r="K3" s="21"/>
      <c r="L3" s="21"/>
      <c r="M3" s="21"/>
      <c r="N3" s="21"/>
      <c r="O3" s="21"/>
    </row>
    <row r="4" ht="15" customHeight="1" spans="1:15">
      <c r="A4" s="20"/>
      <c r="B4" s="20"/>
      <c r="C4" s="20"/>
      <c r="D4" s="20"/>
      <c r="E4" s="20"/>
      <c r="F4" s="20"/>
      <c r="G4" s="20"/>
      <c r="H4" s="20"/>
      <c r="I4" s="20"/>
      <c r="J4" s="21"/>
      <c r="K4" s="21"/>
      <c r="L4" s="22"/>
      <c r="M4" s="22" t="s">
        <v>692</v>
      </c>
      <c r="N4" s="21"/>
      <c r="O4" s="21"/>
    </row>
    <row r="5" ht="15" customHeight="1" spans="1:15">
      <c r="A5" s="23" t="e">
        <f>#REF!&amp;#REF!</f>
        <v>#REF!</v>
      </c>
      <c r="M5" s="22" t="s">
        <v>282</v>
      </c>
    </row>
    <row r="6" s="13" customFormat="1" ht="31.15" customHeight="1" spans="1:15">
      <c r="A6" s="52" t="s">
        <v>283</v>
      </c>
      <c r="B6" s="52" t="s">
        <v>443</v>
      </c>
      <c r="C6" s="52" t="s">
        <v>693</v>
      </c>
      <c r="D6" s="52" t="s">
        <v>445</v>
      </c>
      <c r="E6" s="52" t="s">
        <v>694</v>
      </c>
      <c r="F6" s="52" t="s">
        <v>447</v>
      </c>
      <c r="G6" s="52" t="s">
        <v>695</v>
      </c>
      <c r="H6" s="52" t="s">
        <v>243</v>
      </c>
      <c r="I6" s="52" t="s">
        <v>244</v>
      </c>
      <c r="J6" s="52" t="s">
        <v>245</v>
      </c>
      <c r="K6" s="52" t="s">
        <v>246</v>
      </c>
      <c r="L6" s="52" t="s">
        <v>285</v>
      </c>
      <c r="M6" s="52" t="s">
        <v>419</v>
      </c>
    </row>
    <row r="7" ht="15" customHeight="1" spans="1:15">
      <c r="A7" s="27"/>
      <c r="B7" s="28"/>
      <c r="C7" s="190"/>
      <c r="D7" s="29"/>
      <c r="E7" s="74"/>
      <c r="F7" s="74"/>
      <c r="G7" s="74"/>
      <c r="H7" s="31"/>
      <c r="I7" s="31"/>
      <c r="J7" s="31"/>
      <c r="K7" s="34" t="str">
        <f>IF(OR(AND(I7=0,J7=0),J7=0),"",J7-I7)</f>
        <v/>
      </c>
      <c r="L7" s="69" t="str">
        <f>IF(ISERROR(K7/I7),"",K7/ABS(I7)*100)</f>
        <v/>
      </c>
      <c r="M7" s="33"/>
    </row>
    <row r="8" ht="15" customHeight="1" spans="1:15">
      <c r="A8" s="27"/>
      <c r="B8" s="28"/>
      <c r="C8" s="190"/>
      <c r="D8" s="29"/>
      <c r="E8" s="74"/>
      <c r="F8" s="74"/>
      <c r="G8" s="74"/>
      <c r="H8" s="31"/>
      <c r="I8" s="31"/>
      <c r="J8" s="31"/>
      <c r="K8" s="31" t="str">
        <f t="shared" ref="K8:K31" si="0">IF(OR(AND(I8=0,J8=0),J8=0),"",J8-I8)</f>
        <v/>
      </c>
      <c r="L8" s="31" t="str">
        <f t="shared" ref="L8:L31" si="1">IF(ISERROR(K8/I8),"",K8/ABS(I8)*100)</f>
        <v/>
      </c>
      <c r="M8" s="33"/>
    </row>
    <row r="9" ht="15" customHeight="1" spans="1:15">
      <c r="A9" s="27"/>
      <c r="B9" s="28"/>
      <c r="C9" s="190"/>
      <c r="D9" s="29"/>
      <c r="E9" s="74"/>
      <c r="F9" s="74"/>
      <c r="G9" s="74"/>
      <c r="H9" s="31"/>
      <c r="I9" s="31"/>
      <c r="J9" s="31"/>
      <c r="K9" s="31" t="str">
        <f t="shared" si="0"/>
        <v/>
      </c>
      <c r="L9" s="31" t="str">
        <f t="shared" si="1"/>
        <v/>
      </c>
      <c r="M9" s="33"/>
    </row>
    <row r="10" ht="15" customHeight="1" spans="1:15">
      <c r="A10" s="27"/>
      <c r="B10" s="28"/>
      <c r="C10" s="190"/>
      <c r="D10" s="29"/>
      <c r="E10" s="74"/>
      <c r="F10" s="74"/>
      <c r="G10" s="74"/>
      <c r="H10" s="31"/>
      <c r="I10" s="31"/>
      <c r="J10" s="31"/>
      <c r="K10" s="31" t="str">
        <f t="shared" si="0"/>
        <v/>
      </c>
      <c r="L10" s="31" t="str">
        <f t="shared" si="1"/>
        <v/>
      </c>
      <c r="M10" s="33"/>
    </row>
    <row r="11" ht="15" customHeight="1" spans="1:15">
      <c r="A11" s="27"/>
      <c r="B11" s="28"/>
      <c r="C11" s="190"/>
      <c r="D11" s="29"/>
      <c r="E11" s="74"/>
      <c r="F11" s="74"/>
      <c r="G11" s="74"/>
      <c r="H11" s="31"/>
      <c r="I11" s="31"/>
      <c r="J11" s="31"/>
      <c r="K11" s="31"/>
      <c r="L11" s="31"/>
      <c r="M11" s="33"/>
    </row>
    <row r="12" ht="15" customHeight="1" spans="1:15">
      <c r="A12" s="27"/>
      <c r="B12" s="28"/>
      <c r="C12" s="190"/>
      <c r="D12" s="29"/>
      <c r="E12" s="74"/>
      <c r="F12" s="74"/>
      <c r="G12" s="74"/>
      <c r="H12" s="31"/>
      <c r="I12" s="31"/>
      <c r="J12" s="31"/>
      <c r="K12" s="31"/>
      <c r="L12" s="31"/>
      <c r="M12" s="33"/>
    </row>
    <row r="13" ht="15" customHeight="1" spans="1:15">
      <c r="A13" s="27"/>
      <c r="B13" s="28"/>
      <c r="C13" s="190"/>
      <c r="D13" s="29"/>
      <c r="E13" s="74"/>
      <c r="F13" s="74"/>
      <c r="G13" s="74"/>
      <c r="H13" s="31"/>
      <c r="I13" s="31"/>
      <c r="J13" s="31"/>
      <c r="K13" s="31"/>
      <c r="L13" s="31"/>
      <c r="M13" s="33"/>
    </row>
    <row r="14" ht="15" customHeight="1" spans="1:15">
      <c r="A14" s="27"/>
      <c r="B14" s="28"/>
      <c r="C14" s="190"/>
      <c r="D14" s="29"/>
      <c r="E14" s="74"/>
      <c r="F14" s="74"/>
      <c r="G14" s="74"/>
      <c r="H14" s="31"/>
      <c r="I14" s="31"/>
      <c r="J14" s="31"/>
      <c r="K14" s="31"/>
      <c r="L14" s="31"/>
      <c r="M14" s="33"/>
    </row>
    <row r="15" ht="15" customHeight="1" spans="1:15">
      <c r="A15" s="27"/>
      <c r="B15" s="28"/>
      <c r="C15" s="190"/>
      <c r="D15" s="29"/>
      <c r="E15" s="74"/>
      <c r="F15" s="74"/>
      <c r="G15" s="74"/>
      <c r="H15" s="31"/>
      <c r="I15" s="31"/>
      <c r="J15" s="31"/>
      <c r="K15" s="31"/>
      <c r="L15" s="31"/>
      <c r="M15" s="33"/>
    </row>
    <row r="16" ht="15" customHeight="1" spans="1:15">
      <c r="A16" s="27"/>
      <c r="B16" s="28"/>
      <c r="C16" s="190"/>
      <c r="D16" s="29"/>
      <c r="E16" s="74"/>
      <c r="F16" s="74"/>
      <c r="G16" s="74"/>
      <c r="H16" s="31"/>
      <c r="I16" s="31"/>
      <c r="J16" s="31"/>
      <c r="K16" s="31"/>
      <c r="L16" s="31"/>
      <c r="M16" s="33"/>
    </row>
    <row r="17" ht="15" customHeight="1" spans="1:13">
      <c r="A17" s="27"/>
      <c r="B17" s="28"/>
      <c r="C17" s="190"/>
      <c r="D17" s="29"/>
      <c r="E17" s="74"/>
      <c r="F17" s="74"/>
      <c r="G17" s="74"/>
      <c r="H17" s="31"/>
      <c r="I17" s="31"/>
      <c r="J17" s="31"/>
      <c r="K17" s="31"/>
      <c r="L17" s="31"/>
      <c r="M17" s="33"/>
    </row>
    <row r="18" ht="15" customHeight="1" spans="1:13">
      <c r="A18" s="27"/>
      <c r="B18" s="28"/>
      <c r="C18" s="190"/>
      <c r="D18" s="29"/>
      <c r="E18" s="74"/>
      <c r="F18" s="74"/>
      <c r="G18" s="74"/>
      <c r="H18" s="31"/>
      <c r="I18" s="31"/>
      <c r="J18" s="31"/>
      <c r="K18" s="31"/>
      <c r="L18" s="31"/>
      <c r="M18" s="33"/>
    </row>
    <row r="19" ht="15" customHeight="1" spans="1:13">
      <c r="A19" s="27"/>
      <c r="B19" s="28"/>
      <c r="C19" s="190"/>
      <c r="D19" s="29"/>
      <c r="E19" s="74"/>
      <c r="F19" s="74"/>
      <c r="G19" s="74"/>
      <c r="H19" s="31"/>
      <c r="I19" s="31"/>
      <c r="J19" s="31"/>
      <c r="K19" s="31"/>
      <c r="L19" s="31"/>
      <c r="M19" s="33"/>
    </row>
    <row r="20" ht="15" customHeight="1" spans="1:13">
      <c r="A20" s="27"/>
      <c r="B20" s="28"/>
      <c r="C20" s="190"/>
      <c r="D20" s="29"/>
      <c r="E20" s="74"/>
      <c r="F20" s="74"/>
      <c r="G20" s="74"/>
      <c r="H20" s="31"/>
      <c r="I20" s="31"/>
      <c r="J20" s="31"/>
      <c r="K20" s="31"/>
      <c r="L20" s="31"/>
      <c r="M20" s="33"/>
    </row>
    <row r="21" ht="15" customHeight="1" spans="1:13">
      <c r="A21" s="27"/>
      <c r="B21" s="28"/>
      <c r="C21" s="190"/>
      <c r="D21" s="29"/>
      <c r="E21" s="74"/>
      <c r="F21" s="74"/>
      <c r="G21" s="74"/>
      <c r="H21" s="31"/>
      <c r="I21" s="31"/>
      <c r="J21" s="31"/>
      <c r="K21" s="31" t="str">
        <f t="shared" si="0"/>
        <v/>
      </c>
      <c r="L21" s="31" t="str">
        <f t="shared" si="1"/>
        <v/>
      </c>
      <c r="M21" s="33"/>
    </row>
    <row r="22" ht="15" customHeight="1" spans="1:13">
      <c r="A22" s="27"/>
      <c r="B22" s="28"/>
      <c r="C22" s="190"/>
      <c r="D22" s="29"/>
      <c r="E22" s="74"/>
      <c r="F22" s="74"/>
      <c r="G22" s="74"/>
      <c r="H22" s="31"/>
      <c r="I22" s="31"/>
      <c r="J22" s="31"/>
      <c r="K22" s="31" t="str">
        <f t="shared" si="0"/>
        <v/>
      </c>
      <c r="L22" s="31" t="str">
        <f t="shared" si="1"/>
        <v/>
      </c>
      <c r="M22" s="33"/>
    </row>
    <row r="23" ht="15" customHeight="1" spans="1:13">
      <c r="A23" s="27"/>
      <c r="B23" s="28"/>
      <c r="C23" s="190"/>
      <c r="D23" s="29"/>
      <c r="E23" s="74"/>
      <c r="F23" s="74"/>
      <c r="G23" s="74"/>
      <c r="H23" s="31"/>
      <c r="I23" s="31"/>
      <c r="J23" s="31"/>
      <c r="K23" s="31" t="str">
        <f t="shared" si="0"/>
        <v/>
      </c>
      <c r="L23" s="31" t="str">
        <f t="shared" si="1"/>
        <v/>
      </c>
      <c r="M23" s="33"/>
    </row>
    <row r="24" ht="15" customHeight="1" spans="1:13">
      <c r="A24" s="27"/>
      <c r="B24" s="28"/>
      <c r="C24" s="190"/>
      <c r="D24" s="29"/>
      <c r="E24" s="74"/>
      <c r="F24" s="74"/>
      <c r="G24" s="74"/>
      <c r="H24" s="31"/>
      <c r="I24" s="31"/>
      <c r="J24" s="31"/>
      <c r="K24" s="31" t="str">
        <f t="shared" si="0"/>
        <v/>
      </c>
      <c r="L24" s="31" t="str">
        <f t="shared" si="1"/>
        <v/>
      </c>
      <c r="M24" s="33"/>
    </row>
    <row r="25" ht="15" customHeight="1" spans="1:13">
      <c r="A25" s="27"/>
      <c r="B25" s="28"/>
      <c r="C25" s="190"/>
      <c r="D25" s="29"/>
      <c r="E25" s="74"/>
      <c r="F25" s="74"/>
      <c r="G25" s="74"/>
      <c r="H25" s="31"/>
      <c r="I25" s="31"/>
      <c r="J25" s="31"/>
      <c r="K25" s="31" t="str">
        <f t="shared" si="0"/>
        <v/>
      </c>
      <c r="L25" s="31" t="str">
        <f t="shared" si="1"/>
        <v/>
      </c>
      <c r="M25" s="33"/>
    </row>
    <row r="26" ht="15" customHeight="1" spans="1:13">
      <c r="A26" s="27"/>
      <c r="B26" s="28"/>
      <c r="C26" s="190"/>
      <c r="D26" s="29"/>
      <c r="E26" s="74"/>
      <c r="F26" s="74"/>
      <c r="G26" s="74"/>
      <c r="H26" s="31"/>
      <c r="I26" s="31"/>
      <c r="J26" s="31"/>
      <c r="K26" s="31" t="str">
        <f t="shared" si="0"/>
        <v/>
      </c>
      <c r="L26" s="31" t="str">
        <f t="shared" si="1"/>
        <v/>
      </c>
      <c r="M26" s="33"/>
    </row>
    <row r="27" ht="15" customHeight="1" spans="1:13">
      <c r="A27" s="27"/>
      <c r="B27" s="28"/>
      <c r="C27" s="190"/>
      <c r="D27" s="29"/>
      <c r="E27" s="74"/>
      <c r="F27" s="74"/>
      <c r="G27" s="74"/>
      <c r="H27" s="31"/>
      <c r="I27" s="31"/>
      <c r="J27" s="31"/>
      <c r="K27" s="31" t="str">
        <f t="shared" si="0"/>
        <v/>
      </c>
      <c r="L27" s="31" t="str">
        <f t="shared" si="1"/>
        <v/>
      </c>
      <c r="M27" s="33"/>
    </row>
    <row r="28" ht="15" customHeight="1" spans="1:13">
      <c r="A28" s="27"/>
      <c r="B28" s="28"/>
      <c r="C28" s="190"/>
      <c r="D28" s="29"/>
      <c r="E28" s="74"/>
      <c r="F28" s="74"/>
      <c r="G28" s="74"/>
      <c r="H28" s="31"/>
      <c r="I28" s="31"/>
      <c r="J28" s="31"/>
      <c r="K28" s="31" t="str">
        <f t="shared" si="0"/>
        <v/>
      </c>
      <c r="L28" s="31" t="str">
        <f t="shared" si="1"/>
        <v/>
      </c>
      <c r="M28" s="33"/>
    </row>
    <row r="29" s="14" customFormat="1" ht="15" customHeight="1" spans="1:13">
      <c r="A29" s="98" t="s">
        <v>475</v>
      </c>
      <c r="B29" s="98"/>
      <c r="C29" s="24"/>
      <c r="D29" s="88"/>
      <c r="E29" s="88"/>
      <c r="F29" s="88"/>
      <c r="G29" s="88"/>
      <c r="H29" s="40">
        <f>SUM(H7:H28)</f>
        <v>0</v>
      </c>
      <c r="I29" s="40">
        <f>SUM(I7:I28)</f>
        <v>0</v>
      </c>
      <c r="J29" s="40">
        <f>SUM(J7:J28)</f>
        <v>0</v>
      </c>
      <c r="K29" s="40" t="str">
        <f t="shared" si="0"/>
        <v/>
      </c>
      <c r="L29" s="40" t="str">
        <f t="shared" si="1"/>
        <v/>
      </c>
      <c r="M29" s="41"/>
    </row>
    <row r="30" ht="15" customHeight="1" spans="1:13">
      <c r="A30" s="101" t="s">
        <v>514</v>
      </c>
      <c r="B30" s="101"/>
      <c r="C30" s="27"/>
      <c r="D30" s="97"/>
      <c r="E30" s="97"/>
      <c r="F30" s="97"/>
      <c r="G30" s="97"/>
      <c r="H30" s="31"/>
      <c r="I30" s="31">
        <v>0</v>
      </c>
      <c r="J30" s="31">
        <v>0</v>
      </c>
      <c r="K30" s="31" t="str">
        <f t="shared" si="0"/>
        <v/>
      </c>
      <c r="L30" s="31" t="str">
        <f t="shared" si="1"/>
        <v/>
      </c>
      <c r="M30" s="33"/>
    </row>
    <row r="31" s="14" customFormat="1" ht="15" customHeight="1" spans="1:13">
      <c r="A31" s="98" t="s">
        <v>478</v>
      </c>
      <c r="B31" s="98"/>
      <c r="C31" s="24"/>
      <c r="D31" s="88"/>
      <c r="E31" s="88"/>
      <c r="F31" s="88"/>
      <c r="G31" s="88"/>
      <c r="H31" s="40">
        <f>H29-H30</f>
        <v>0</v>
      </c>
      <c r="I31" s="40">
        <f>I29-I30</f>
        <v>0</v>
      </c>
      <c r="J31" s="40">
        <f>J29-J30</f>
        <v>0</v>
      </c>
      <c r="K31" s="40" t="str">
        <f t="shared" si="0"/>
        <v/>
      </c>
      <c r="L31" s="40" t="str">
        <f t="shared" si="1"/>
        <v/>
      </c>
      <c r="M31" s="41"/>
    </row>
  </sheetData>
  <mergeCells count="5">
    <mergeCell ref="A2:M2"/>
    <mergeCell ref="A3:M3"/>
    <mergeCell ref="A29:B29"/>
    <mergeCell ref="A30:B30"/>
    <mergeCell ref="A31:B31"/>
  </mergeCells>
  <hyperlinks>
    <hyperlink ref="A1" location="索引目录!D33" display="返回索引页"/>
    <hyperlink ref="B1" location="非流动资产评估汇总!B18" display="返回"/>
  </hyperlinks>
  <printOptions horizontalCentered="1"/>
  <pageMargins left="0.15748031496063" right="0.15748031496063" top="0.984251968503937" bottom="0.78740157480315" header="0.78740157480315" footer="0.393700787401575"/>
  <pageSetup paperSize="9" orientation="landscape"/>
  <headerFooter alignWithMargins="0">
    <oddFooter>&amp;L&amp;9被评估单位填表人：
填表日期：      年   月   日&amp;C&amp;9评估人员：&amp;R&amp;9共&amp;N页，第&amp;P页</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tabColor theme="9" tint="0.399945066682943"/>
  </sheetPr>
  <dimension ref="A1:K34"/>
  <sheetViews>
    <sheetView zoomScale="90" zoomScaleNormal="90" workbookViewId="0">
      <pane xSplit="7" ySplit="8" topLeftCell="H9" activePane="bottomRight" state="frozen"/>
      <selection/>
      <selection pane="topRight"/>
      <selection pane="bottomLeft"/>
      <selection pane="bottomRight" activeCell="J17" sqref="J17"/>
    </sheetView>
  </sheetViews>
  <sheetFormatPr defaultColWidth="9" defaultRowHeight="15.75" customHeight="1"/>
  <cols>
    <col min="1" max="1" width="7.58333333333333" style="15" customWidth="1"/>
    <col min="2" max="2" width="38.3333333333333" style="15" customWidth="1"/>
    <col min="3" max="3" width="19.0833333333333" style="15" hidden="1" customWidth="1" outlineLevel="1"/>
    <col min="4" max="4" width="20.5833333333333" style="15" customWidth="1" collapsed="1"/>
    <col min="5" max="7" width="20.5833333333333" style="15" customWidth="1"/>
    <col min="8" max="16384" width="9" style="15"/>
  </cols>
  <sheetData>
    <row r="1" s="85" customFormat="1" ht="10.5" spans="1:11">
      <c r="A1" s="189" t="s">
        <v>104</v>
      </c>
      <c r="B1" s="86" t="s">
        <v>362</v>
      </c>
      <c r="C1" s="87"/>
      <c r="D1" s="87"/>
      <c r="E1" s="87"/>
      <c r="F1" s="87"/>
      <c r="G1" s="87"/>
    </row>
    <row r="2" s="12" customFormat="1" ht="30" customHeight="1" spans="1:11">
      <c r="A2" s="19" t="s">
        <v>696</v>
      </c>
      <c r="B2" s="19"/>
      <c r="C2" s="19"/>
      <c r="D2" s="19"/>
      <c r="E2" s="19"/>
      <c r="F2" s="19"/>
      <c r="G2" s="19"/>
    </row>
    <row r="3" ht="15" customHeight="1" spans="1:11">
      <c r="A3" s="20" t="e">
        <f>CONCATENATE(#REF!,#REF!,#REF!,#REF!,#REF!,#REF!,#REF!)</f>
        <v>#REF!</v>
      </c>
      <c r="B3" s="20"/>
      <c r="C3" s="20"/>
      <c r="D3" s="20"/>
      <c r="E3" s="20"/>
      <c r="F3" s="20"/>
      <c r="G3" s="20"/>
    </row>
    <row r="4" ht="15" customHeight="1" spans="1:11">
      <c r="A4" s="20"/>
      <c r="B4" s="20"/>
      <c r="C4" s="20"/>
      <c r="D4" s="20"/>
      <c r="E4" s="20"/>
      <c r="F4" s="20"/>
      <c r="G4" s="46" t="s">
        <v>697</v>
      </c>
      <c r="K4" s="22"/>
    </row>
    <row r="5" ht="15" customHeight="1" spans="1:11">
      <c r="A5" s="23" t="e">
        <f>#REF!&amp;#REF!</f>
        <v>#REF!</v>
      </c>
      <c r="G5" s="63" t="s">
        <v>133</v>
      </c>
    </row>
    <row r="6" s="13" customFormat="1" ht="15" customHeight="1" spans="1:11">
      <c r="A6" s="64" t="s">
        <v>365</v>
      </c>
      <c r="B6" s="64" t="s">
        <v>366</v>
      </c>
      <c r="C6" s="65" t="s">
        <v>367</v>
      </c>
      <c r="D6" s="64" t="s">
        <v>368</v>
      </c>
      <c r="E6" s="64" t="s">
        <v>369</v>
      </c>
      <c r="F6" s="66" t="s">
        <v>246</v>
      </c>
      <c r="G6" s="64" t="s">
        <v>431</v>
      </c>
    </row>
    <row r="7" ht="15" customHeight="1" outlineLevel="1" spans="1:11">
      <c r="A7" s="67" t="s">
        <v>698</v>
      </c>
      <c r="B7" s="33" t="s">
        <v>699</v>
      </c>
      <c r="C7" s="30">
        <f>'投资性房地产-房屋成本模式'!W29</f>
        <v>0</v>
      </c>
      <c r="D7" s="34">
        <f>'投资性房地产-房屋成本模式'!Y29</f>
        <v>0</v>
      </c>
      <c r="E7" s="31">
        <f>'投资性房地产-房屋成本模式'!AB29</f>
        <v>0</v>
      </c>
      <c r="F7" s="31">
        <f>E7-D7</f>
        <v>0</v>
      </c>
      <c r="G7" s="69" t="str">
        <f>IF(D7=0,"",F7/D7*100)</f>
        <v/>
      </c>
    </row>
    <row r="8" ht="15" customHeight="1" outlineLevel="1" spans="1:11">
      <c r="A8" s="67"/>
      <c r="B8" s="33" t="s">
        <v>700</v>
      </c>
      <c r="C8" s="30">
        <f>'投资性房地产-房屋成本模式'!W30</f>
        <v>0</v>
      </c>
      <c r="D8" s="34">
        <f>'投资性房地产-房屋成本模式'!Y30</f>
        <v>0</v>
      </c>
      <c r="E8" s="31">
        <f>'投资性房地产-房屋成本模式'!AB30</f>
        <v>0</v>
      </c>
      <c r="F8" s="31">
        <f t="shared" ref="F8:F14" si="0">E8-D8</f>
        <v>0</v>
      </c>
      <c r="G8" s="69" t="str">
        <f t="shared" ref="G8:G14" si="1">IF(D8=0,"",F8/D8*100)</f>
        <v/>
      </c>
    </row>
    <row r="9" ht="15" customHeight="1" spans="1:11">
      <c r="A9" s="67" t="s">
        <v>698</v>
      </c>
      <c r="B9" s="33" t="s">
        <v>701</v>
      </c>
      <c r="C9" s="30">
        <f>C7-C8</f>
        <v>0</v>
      </c>
      <c r="D9" s="34">
        <f t="shared" ref="D9:E9" si="2">D7-D8</f>
        <v>0</v>
      </c>
      <c r="E9" s="31">
        <f t="shared" si="2"/>
        <v>0</v>
      </c>
      <c r="F9" s="31">
        <f t="shared" si="0"/>
        <v>0</v>
      </c>
      <c r="G9" s="69" t="str">
        <f t="shared" si="1"/>
        <v/>
      </c>
    </row>
    <row r="10" ht="15" customHeight="1" spans="1:11">
      <c r="A10" s="67" t="s">
        <v>702</v>
      </c>
      <c r="B10" s="33" t="s">
        <v>703</v>
      </c>
      <c r="C10" s="30">
        <f>'投资性房地产-房屋公允模式'!W31</f>
        <v>0</v>
      </c>
      <c r="D10" s="34">
        <f>'投资性房地产-房屋公允模式'!X31</f>
        <v>0</v>
      </c>
      <c r="E10" s="31">
        <f>'投资性房地产-房屋公允模式'!Y31</f>
        <v>0</v>
      </c>
      <c r="F10" s="31">
        <f t="shared" si="0"/>
        <v>0</v>
      </c>
      <c r="G10" s="69" t="str">
        <f t="shared" si="1"/>
        <v/>
      </c>
    </row>
    <row r="11" ht="15" customHeight="1" outlineLevel="1" spans="1:11">
      <c r="A11" s="67" t="s">
        <v>704</v>
      </c>
      <c r="B11" s="33" t="s">
        <v>705</v>
      </c>
      <c r="C11" s="30">
        <f>'投资性地产-土地成本模式'!M28</f>
        <v>0</v>
      </c>
      <c r="D11" s="34">
        <f>'投资性地产-土地成本模式'!N28</f>
        <v>0</v>
      </c>
      <c r="E11" s="31">
        <f>'投资性地产-土地成本模式'!O28</f>
        <v>0</v>
      </c>
      <c r="F11" s="31">
        <f t="shared" si="0"/>
        <v>0</v>
      </c>
      <c r="G11" s="69" t="str">
        <f t="shared" si="1"/>
        <v/>
      </c>
    </row>
    <row r="12" ht="15" customHeight="1" outlineLevel="1" spans="1:11">
      <c r="A12" s="67"/>
      <c r="B12" s="33" t="s">
        <v>700</v>
      </c>
      <c r="C12" s="30">
        <f>'投资性地产-土地成本模式'!M29</f>
        <v>0</v>
      </c>
      <c r="D12" s="34">
        <f>'投资性地产-土地成本模式'!N29</f>
        <v>0</v>
      </c>
      <c r="E12" s="31">
        <f>'投资性地产-土地成本模式'!O29</f>
        <v>0</v>
      </c>
      <c r="F12" s="31">
        <f t="shared" si="0"/>
        <v>0</v>
      </c>
      <c r="G12" s="69" t="str">
        <f t="shared" si="1"/>
        <v/>
      </c>
    </row>
    <row r="13" ht="15" customHeight="1" spans="1:11">
      <c r="A13" s="67" t="s">
        <v>704</v>
      </c>
      <c r="B13" s="33" t="s">
        <v>706</v>
      </c>
      <c r="C13" s="30">
        <f>C11-C12</f>
        <v>0</v>
      </c>
      <c r="D13" s="34">
        <f t="shared" ref="D13:E13" si="3">D11-D12</f>
        <v>0</v>
      </c>
      <c r="E13" s="31">
        <f t="shared" si="3"/>
        <v>0</v>
      </c>
      <c r="F13" s="31">
        <f t="shared" si="0"/>
        <v>0</v>
      </c>
      <c r="G13" s="69" t="str">
        <f t="shared" si="1"/>
        <v/>
      </c>
    </row>
    <row r="14" ht="15" customHeight="1" spans="1:11">
      <c r="A14" s="67" t="s">
        <v>707</v>
      </c>
      <c r="B14" s="33" t="s">
        <v>708</v>
      </c>
      <c r="C14" s="30">
        <f>'投资性地产-土地公允模式'!M30</f>
        <v>0</v>
      </c>
      <c r="D14" s="34">
        <f>'投资性地产-土地公允模式'!N30</f>
        <v>0</v>
      </c>
      <c r="E14" s="31">
        <f>'投资性地产-土地公允模式'!O30</f>
        <v>0</v>
      </c>
      <c r="F14" s="31">
        <f t="shared" si="0"/>
        <v>0</v>
      </c>
      <c r="G14" s="69" t="str">
        <f t="shared" si="1"/>
        <v/>
      </c>
    </row>
    <row r="15" ht="15" customHeight="1" spans="1:11">
      <c r="A15" s="27"/>
      <c r="B15" s="33"/>
      <c r="C15" s="30"/>
      <c r="D15" s="34"/>
      <c r="E15" s="31"/>
      <c r="F15" s="31"/>
      <c r="G15" s="69"/>
    </row>
    <row r="16" ht="15" customHeight="1" spans="1:11">
      <c r="A16" s="67"/>
      <c r="B16" s="33"/>
      <c r="C16" s="30"/>
      <c r="D16" s="34"/>
      <c r="E16" s="31"/>
      <c r="F16" s="31"/>
      <c r="G16" s="69"/>
    </row>
    <row r="17" ht="15" customHeight="1" spans="1:7">
      <c r="A17" s="27"/>
      <c r="B17" s="33"/>
      <c r="C17" s="30"/>
      <c r="D17" s="34"/>
      <c r="E17" s="31"/>
      <c r="F17" s="31"/>
      <c r="G17" s="69"/>
    </row>
    <row r="18" ht="15" customHeight="1" spans="1:7">
      <c r="A18" s="27"/>
      <c r="B18" s="33"/>
      <c r="C18" s="30"/>
      <c r="D18" s="34"/>
      <c r="E18" s="31"/>
      <c r="F18" s="31"/>
      <c r="G18" s="69"/>
    </row>
    <row r="19" ht="15" customHeight="1" spans="1:7">
      <c r="A19" s="27"/>
      <c r="B19" s="33"/>
      <c r="C19" s="30"/>
      <c r="D19" s="34"/>
      <c r="E19" s="31"/>
      <c r="F19" s="31"/>
      <c r="G19" s="69"/>
    </row>
    <row r="20" ht="15" customHeight="1" spans="1:7">
      <c r="A20" s="27"/>
      <c r="B20" s="33"/>
      <c r="C20" s="30"/>
      <c r="D20" s="34"/>
      <c r="E20" s="31"/>
      <c r="F20" s="31"/>
      <c r="G20" s="69"/>
    </row>
    <row r="21" ht="15" customHeight="1" spans="1:7">
      <c r="A21" s="27"/>
      <c r="B21" s="33"/>
      <c r="C21" s="30"/>
      <c r="D21" s="34"/>
      <c r="E21" s="31"/>
      <c r="F21" s="31"/>
      <c r="G21" s="69"/>
    </row>
    <row r="22" ht="15" customHeight="1" spans="1:7">
      <c r="A22" s="27"/>
      <c r="B22" s="33"/>
      <c r="C22" s="30"/>
      <c r="D22" s="34"/>
      <c r="E22" s="31"/>
      <c r="F22" s="31"/>
      <c r="G22" s="69"/>
    </row>
    <row r="23" ht="15" customHeight="1" spans="1:7">
      <c r="A23" s="27"/>
      <c r="B23" s="33"/>
      <c r="C23" s="30"/>
      <c r="D23" s="34"/>
      <c r="E23" s="31"/>
      <c r="F23" s="31"/>
      <c r="G23" s="69"/>
    </row>
    <row r="24" ht="15" customHeight="1" spans="1:7">
      <c r="A24" s="27"/>
      <c r="B24" s="33"/>
      <c r="C24" s="30"/>
      <c r="D24" s="34"/>
      <c r="E24" s="31"/>
      <c r="F24" s="31"/>
      <c r="G24" s="69"/>
    </row>
    <row r="25" ht="15" customHeight="1" spans="1:7">
      <c r="A25" s="27"/>
      <c r="B25" s="33"/>
      <c r="C25" s="30"/>
      <c r="D25" s="34"/>
      <c r="E25" s="31"/>
      <c r="F25" s="31"/>
      <c r="G25" s="69"/>
    </row>
    <row r="26" ht="15" customHeight="1" spans="1:7">
      <c r="A26" s="27"/>
      <c r="B26" s="33"/>
      <c r="C26" s="30"/>
      <c r="D26" s="34"/>
      <c r="E26" s="31"/>
      <c r="F26" s="31"/>
      <c r="G26" s="69"/>
    </row>
    <row r="27" ht="15" customHeight="1" spans="1:7">
      <c r="A27" s="27"/>
      <c r="B27" s="33"/>
      <c r="C27" s="30"/>
      <c r="D27" s="34"/>
      <c r="E27" s="31"/>
      <c r="F27" s="31"/>
      <c r="G27" s="69"/>
    </row>
    <row r="28" ht="15" customHeight="1" spans="1:7">
      <c r="A28" s="27"/>
      <c r="B28" s="33"/>
      <c r="C28" s="30"/>
      <c r="D28" s="34"/>
      <c r="E28" s="31"/>
      <c r="F28" s="31"/>
      <c r="G28" s="69"/>
    </row>
    <row r="29" ht="15" customHeight="1" spans="1:7">
      <c r="A29" s="27"/>
      <c r="B29" s="33"/>
      <c r="C29" s="30"/>
      <c r="D29" s="34"/>
      <c r="E29" s="31"/>
      <c r="F29" s="31"/>
      <c r="G29" s="69"/>
    </row>
    <row r="30" s="14" customFormat="1" ht="15" customHeight="1" spans="1:7">
      <c r="A30" s="64" t="s">
        <v>652</v>
      </c>
      <c r="B30" s="82" t="s">
        <v>709</v>
      </c>
      <c r="C30" s="38">
        <f>SUM(C7,C10,C11,C14)</f>
        <v>0</v>
      </c>
      <c r="D30" s="39">
        <f>SUM(D7,D10,D11,D14)</f>
        <v>0</v>
      </c>
      <c r="E30" s="40">
        <f>SUM(E7,E10,E11,E14)</f>
        <v>0</v>
      </c>
      <c r="F30" s="31">
        <f>E30-D30</f>
        <v>0</v>
      </c>
      <c r="G30" s="71" t="str">
        <f>IF(D30=0,"",F30/#REF!*100)</f>
        <v/>
      </c>
    </row>
    <row r="31" ht="15" customHeight="1" spans="1:7">
      <c r="A31" s="67"/>
      <c r="B31" s="101" t="s">
        <v>514</v>
      </c>
      <c r="C31" s="38">
        <f>SUM(C8,C12,)</f>
        <v>0</v>
      </c>
      <c r="D31" s="34">
        <f t="shared" ref="D31:E31" si="4">SUM(D8,D12,)</f>
        <v>0</v>
      </c>
      <c r="E31" s="31">
        <f t="shared" si="4"/>
        <v>0</v>
      </c>
      <c r="F31" s="31">
        <f>E31-D31</f>
        <v>0</v>
      </c>
      <c r="G31" s="69" t="str">
        <f>IF(D31=0,"",F31/#REF!*100)</f>
        <v/>
      </c>
    </row>
    <row r="32" s="14" customFormat="1" ht="15" customHeight="1" spans="1:7">
      <c r="A32" s="64" t="s">
        <v>652</v>
      </c>
      <c r="B32" s="82" t="s">
        <v>478</v>
      </c>
      <c r="C32" s="38">
        <f>C30-C31</f>
        <v>0</v>
      </c>
      <c r="D32" s="39">
        <f>D30-D31</f>
        <v>0</v>
      </c>
      <c r="E32" s="40">
        <f>E30-E31</f>
        <v>0</v>
      </c>
      <c r="F32" s="40">
        <f>F30-F31</f>
        <v>0</v>
      </c>
      <c r="G32" s="71" t="str">
        <f>IF(D32=0,"",F32/#REF!*100)</f>
        <v/>
      </c>
    </row>
    <row r="33" ht="15" customHeight="1" spans="1:7">
      <c r="A33" s="15" t="e">
        <f>CONCATENATE(#REF!,#REF!)</f>
        <v>#REF!</v>
      </c>
      <c r="E33" s="15" t="e">
        <f>"评估人员："&amp;#REF!</f>
        <v>#REF!</v>
      </c>
      <c r="G33" s="63" t="s">
        <v>401</v>
      </c>
    </row>
    <row r="34" ht="15" customHeight="1" spans="1:7">
      <c r="A34" s="15" t="e">
        <f>CONCATENATE(#REF!,#REF!,#REF!,#REF!,#REF!,#REF!,#REF!)</f>
        <v>#REF!</v>
      </c>
    </row>
  </sheetData>
  <mergeCells count="2">
    <mergeCell ref="A2:G2"/>
    <mergeCell ref="A3:G3"/>
  </mergeCells>
  <hyperlinks>
    <hyperlink ref="A1" location="索引目录!D28" display="返回索引页"/>
    <hyperlink ref="B7" location="'投资性房地产-房屋成本模式'!B1" display="投资性房地产—房屋（采用成本模式计量）余额"/>
    <hyperlink ref="B1" location="非流动资产评估汇总!B21" display="返回"/>
    <hyperlink ref="B10" location="'投资性房地产-房屋公允模式'!B1" display="投资性房地产—房屋（采用公允模式计量）"/>
    <hyperlink ref="B11" location="'投资性地产-土地成本模式'!B1" display="投资性房地产—土地（采用成本模式计量）余额"/>
    <hyperlink ref="B14" location="'投资性地产-土地公允模式'!B1" display="投资性房地产—土地（采用公允模式计量）"/>
    <hyperlink ref="B9" location="'投资性房地产-房屋成本模式'!B1" display="投资性房地产—房屋（采用成本模式计量）"/>
    <hyperlink ref="B13" location="'投资性地产-土地成本模式'!B1" display="投资性房地产—土地（采用成本模式计量）"/>
  </hyperlinks>
  <printOptions horizontalCentered="1"/>
  <pageMargins left="0.393700787401575" right="0.393700787401575" top="0.984251968503937" bottom="0.47244094488189" header="0.984251968503937" footer="0.47244094488189"/>
  <pageSetup paperSize="9" fitToHeight="0" orientation="landscape"/>
  <headerFooter alignWithMargins="0">
    <oddFooter>&amp;C&amp;"宋体,常规"&amp;9
&amp;R&amp;"宋体,常规"&amp;9</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dimension ref="A1:AG31"/>
  <sheetViews>
    <sheetView zoomScale="90" zoomScaleNormal="90" workbookViewId="0">
      <pane ySplit="8" topLeftCell="A21" activePane="bottomLeft" state="frozen"/>
      <selection/>
      <selection pane="bottomLeft" activeCell="Y41" sqref="Y41:Y42"/>
    </sheetView>
  </sheetViews>
  <sheetFormatPr defaultColWidth="9" defaultRowHeight="15.75" customHeight="1"/>
  <cols>
    <col min="1" max="1" width="4.33333333333333" style="15" customWidth="1"/>
    <col min="2" max="2" width="8.08333333333333" style="15" customWidth="1"/>
    <col min="3" max="3" width="10.5833333333333" style="15" customWidth="1"/>
    <col min="4" max="4" width="4.33333333333333" style="15" customWidth="1"/>
    <col min="5" max="5" width="9" style="15" hidden="1" customWidth="1" outlineLevel="1"/>
    <col min="6" max="6" width="11.25" style="15" hidden="1" customWidth="1" outlineLevel="1"/>
    <col min="7" max="7" width="5.25" style="15" customWidth="1" collapsed="1"/>
    <col min="8" max="8" width="5.75" style="15" hidden="1" customWidth="1" outlineLevel="1"/>
    <col min="9" max="10" width="5.5" style="15" hidden="1" customWidth="1" outlineLevel="1"/>
    <col min="11" max="15" width="5" style="15" hidden="1" customWidth="1" outlineLevel="1"/>
    <col min="16" max="16" width="5.25" style="15" hidden="1" customWidth="1" outlineLevel="1"/>
    <col min="17" max="17" width="5" style="15" hidden="1" customWidth="1" outlineLevel="1"/>
    <col min="18" max="18" width="8.08333333333333" style="15" customWidth="1" collapsed="1"/>
    <col min="19" max="19" width="4.5" style="15" customWidth="1"/>
    <col min="20" max="20" width="8.25" style="15" customWidth="1"/>
    <col min="21" max="21" width="8" style="15" customWidth="1"/>
    <col min="22" max="22" width="10.5" style="15" hidden="1" customWidth="1" outlineLevel="1"/>
    <col min="23" max="23" width="9.75" style="15" hidden="1" customWidth="1" outlineLevel="1"/>
    <col min="24" max="24" width="10.5" style="15" customWidth="1" collapsed="1"/>
    <col min="25" max="25" width="10.25" style="15" customWidth="1"/>
    <col min="26" max="26" width="9.75" style="15" customWidth="1"/>
    <col min="27" max="27" width="8.25" style="15" customWidth="1"/>
    <col min="28" max="28" width="10.0833333333333" style="15" customWidth="1"/>
    <col min="29" max="29" width="8.25" style="15" customWidth="1"/>
    <col min="30" max="30" width="7.58333333333333" style="15" customWidth="1"/>
    <col min="31" max="31" width="7.5" style="15" customWidth="1"/>
    <col min="32" max="32" width="15.25" style="15" hidden="1" customWidth="1" outlineLevel="1"/>
    <col min="33" max="33" width="13.0833333333333" style="15" hidden="1" customWidth="1" outlineLevel="1"/>
    <col min="34" max="34" width="9" style="15" collapsed="1"/>
    <col min="35" max="16384" width="9" style="15"/>
  </cols>
  <sheetData>
    <row r="1" s="85" customFormat="1" ht="10.5" spans="1:33">
      <c r="A1" s="86" t="s">
        <v>361</v>
      </c>
      <c r="B1" s="90" t="s">
        <v>402</v>
      </c>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row>
    <row r="2" s="12" customFormat="1" ht="30" customHeight="1" spans="1:33">
      <c r="A2" s="19" t="s">
        <v>710</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56"/>
    </row>
    <row r="3" s="12" customFormat="1" ht="15" customHeight="1" spans="1:33">
      <c r="A3" s="174" t="s">
        <v>711</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56"/>
    </row>
    <row r="4" ht="15" customHeight="1" spans="1:33">
      <c r="A4" s="20" t="e">
        <f>CONCATENATE(#REF!,#REF!,#REF!,#REF!,#REF!,#REF!,#REF!)</f>
        <v>#REF!</v>
      </c>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row>
    <row r="5" ht="15" customHeight="1" spans="1:33">
      <c r="A5" s="20"/>
      <c r="B5" s="20"/>
      <c r="C5" s="20"/>
      <c r="D5" s="20"/>
      <c r="E5" s="20"/>
      <c r="F5" s="20"/>
      <c r="G5" s="20"/>
      <c r="H5" s="20"/>
      <c r="I5" s="20"/>
      <c r="J5" s="20"/>
      <c r="K5" s="20"/>
      <c r="L5" s="20"/>
      <c r="M5" s="20"/>
      <c r="N5" s="20"/>
      <c r="O5" s="20"/>
      <c r="P5" s="20"/>
      <c r="Q5" s="20"/>
      <c r="R5" s="46"/>
      <c r="S5" s="20"/>
      <c r="T5" s="20"/>
      <c r="U5" s="20"/>
      <c r="V5" s="20"/>
      <c r="W5" s="20"/>
      <c r="X5" s="20"/>
      <c r="Y5" s="20"/>
      <c r="Z5" s="20"/>
      <c r="AA5" s="20"/>
      <c r="AB5" s="20"/>
      <c r="AC5" s="20"/>
      <c r="AD5" s="20"/>
      <c r="AE5" s="46" t="s">
        <v>712</v>
      </c>
    </row>
    <row r="6" ht="15" customHeight="1" spans="1:33">
      <c r="A6" s="23" t="e">
        <f>#REF!&amp;#REF!</f>
        <v>#REF!</v>
      </c>
      <c r="AE6" s="22" t="s">
        <v>282</v>
      </c>
    </row>
    <row r="7" s="13" customFormat="1" ht="15" customHeight="1" spans="1:33">
      <c r="A7" s="24" t="s">
        <v>283</v>
      </c>
      <c r="B7" s="24" t="s">
        <v>713</v>
      </c>
      <c r="C7" s="24" t="s">
        <v>714</v>
      </c>
      <c r="D7" s="178" t="s">
        <v>715</v>
      </c>
      <c r="E7" s="157" t="s">
        <v>716</v>
      </c>
      <c r="F7" s="158" t="s">
        <v>717</v>
      </c>
      <c r="G7" s="24" t="s">
        <v>718</v>
      </c>
      <c r="H7" s="157" t="s">
        <v>719</v>
      </c>
      <c r="I7" s="157" t="s">
        <v>720</v>
      </c>
      <c r="J7" s="158" t="s">
        <v>721</v>
      </c>
      <c r="K7" s="105" t="s">
        <v>722</v>
      </c>
      <c r="L7" s="179" t="s">
        <v>723</v>
      </c>
      <c r="M7" s="157" t="s">
        <v>724</v>
      </c>
      <c r="N7" s="157" t="s">
        <v>725</v>
      </c>
      <c r="O7" s="157" t="s">
        <v>726</v>
      </c>
      <c r="P7" s="157" t="s">
        <v>727</v>
      </c>
      <c r="Q7" s="157" t="s">
        <v>728</v>
      </c>
      <c r="R7" s="52" t="s">
        <v>729</v>
      </c>
      <c r="S7" s="159" t="s">
        <v>556</v>
      </c>
      <c r="T7" s="159" t="s">
        <v>730</v>
      </c>
      <c r="U7" s="52" t="s">
        <v>731</v>
      </c>
      <c r="V7" s="24" t="s">
        <v>243</v>
      </c>
      <c r="W7" s="25"/>
      <c r="X7" s="127" t="s">
        <v>244</v>
      </c>
      <c r="Y7" s="36"/>
      <c r="Z7" s="24" t="s">
        <v>245</v>
      </c>
      <c r="AA7" s="24"/>
      <c r="AB7" s="24"/>
      <c r="AC7" s="52" t="s">
        <v>285</v>
      </c>
      <c r="AD7" s="178" t="s">
        <v>732</v>
      </c>
      <c r="AE7" s="52" t="s">
        <v>419</v>
      </c>
      <c r="AF7" s="157" t="s">
        <v>733</v>
      </c>
      <c r="AG7" s="24" t="s">
        <v>734</v>
      </c>
    </row>
    <row r="8" s="13" customFormat="1" ht="15" customHeight="1" spans="1:33">
      <c r="A8" s="24"/>
      <c r="B8" s="24"/>
      <c r="C8" s="24"/>
      <c r="D8" s="182"/>
      <c r="E8" s="109"/>
      <c r="F8" s="161"/>
      <c r="G8" s="24"/>
      <c r="H8" s="109"/>
      <c r="I8" s="109"/>
      <c r="J8" s="161"/>
      <c r="K8" s="105"/>
      <c r="L8" s="183"/>
      <c r="M8" s="109"/>
      <c r="N8" s="109"/>
      <c r="O8" s="109"/>
      <c r="P8" s="109"/>
      <c r="Q8" s="109"/>
      <c r="R8" s="24"/>
      <c r="S8" s="162"/>
      <c r="T8" s="162"/>
      <c r="U8" s="24"/>
      <c r="V8" s="24" t="s">
        <v>735</v>
      </c>
      <c r="W8" s="25" t="s">
        <v>736</v>
      </c>
      <c r="X8" s="36" t="s">
        <v>735</v>
      </c>
      <c r="Y8" s="24" t="s">
        <v>736</v>
      </c>
      <c r="Z8" s="24" t="s">
        <v>735</v>
      </c>
      <c r="AA8" s="24" t="s">
        <v>594</v>
      </c>
      <c r="AB8" s="24" t="s">
        <v>736</v>
      </c>
      <c r="AC8" s="24"/>
      <c r="AD8" s="182"/>
      <c r="AE8" s="24"/>
      <c r="AF8" s="109"/>
      <c r="AG8" s="24"/>
    </row>
    <row r="9" ht="15" customHeight="1" spans="1:33">
      <c r="A9" s="27"/>
      <c r="B9" s="28"/>
      <c r="C9" s="28"/>
      <c r="D9" s="28"/>
      <c r="E9" s="107"/>
      <c r="F9" s="107"/>
      <c r="G9" s="27"/>
      <c r="H9" s="164"/>
      <c r="I9" s="164"/>
      <c r="J9" s="164"/>
      <c r="K9" s="164"/>
      <c r="L9" s="164"/>
      <c r="M9" s="164"/>
      <c r="N9" s="164"/>
      <c r="O9" s="164"/>
      <c r="P9" s="107"/>
      <c r="Q9" s="164"/>
      <c r="R9" s="29"/>
      <c r="S9" s="97"/>
      <c r="T9" s="31"/>
      <c r="U9" s="31" t="str">
        <f>IF(T9=0,"",X9/T9)</f>
        <v/>
      </c>
      <c r="V9" s="31"/>
      <c r="W9" s="30"/>
      <c r="X9" s="34"/>
      <c r="Y9" s="31"/>
      <c r="Z9" s="31"/>
      <c r="AA9" s="27"/>
      <c r="AB9" s="31"/>
      <c r="AC9" s="31" t="str">
        <f>IF(OR(AND(Y9=0,AB9=0,),AB9=0,),"",(AB9-Y9)/Y9*100)</f>
        <v/>
      </c>
      <c r="AD9" s="31"/>
      <c r="AE9" s="28"/>
      <c r="AF9" s="107"/>
      <c r="AG9" s="33"/>
    </row>
    <row r="10" ht="15" customHeight="1" spans="1:33">
      <c r="A10" s="27"/>
      <c r="B10" s="28"/>
      <c r="C10" s="28"/>
      <c r="D10" s="28"/>
      <c r="E10" s="107"/>
      <c r="F10" s="107"/>
      <c r="G10" s="27"/>
      <c r="H10" s="164"/>
      <c r="I10" s="164"/>
      <c r="J10" s="164"/>
      <c r="K10" s="164"/>
      <c r="L10" s="164"/>
      <c r="M10" s="164"/>
      <c r="N10" s="164"/>
      <c r="O10" s="164"/>
      <c r="P10" s="107"/>
      <c r="Q10" s="164"/>
      <c r="R10" s="29"/>
      <c r="S10" s="97"/>
      <c r="T10" s="31"/>
      <c r="U10" s="31" t="str">
        <f t="shared" ref="U10:U29" si="0">IF(T10=0,"",X10/T10)</f>
        <v/>
      </c>
      <c r="V10" s="31"/>
      <c r="W10" s="30"/>
      <c r="X10" s="34"/>
      <c r="Y10" s="31"/>
      <c r="Z10" s="31"/>
      <c r="AA10" s="27"/>
      <c r="AB10" s="31"/>
      <c r="AC10" s="31" t="str">
        <f t="shared" ref="AC10:AC31" si="1">IF(OR(AND(Y10=0,AB10=0,),AB10=0,),"",(AB10-Y10)/Y10*100)</f>
        <v/>
      </c>
      <c r="AD10" s="31"/>
      <c r="AE10" s="28"/>
      <c r="AF10" s="107"/>
      <c r="AG10" s="33"/>
    </row>
    <row r="11" ht="15" customHeight="1" spans="1:33">
      <c r="A11" s="27"/>
      <c r="B11" s="28"/>
      <c r="C11" s="28"/>
      <c r="D11" s="28"/>
      <c r="E11" s="107"/>
      <c r="F11" s="107"/>
      <c r="G11" s="27"/>
      <c r="H11" s="164"/>
      <c r="I11" s="164"/>
      <c r="J11" s="164"/>
      <c r="K11" s="164"/>
      <c r="L11" s="164"/>
      <c r="M11" s="164"/>
      <c r="N11" s="164"/>
      <c r="O11" s="164"/>
      <c r="P11" s="107"/>
      <c r="Q11" s="164"/>
      <c r="R11" s="29"/>
      <c r="S11" s="97"/>
      <c r="T11" s="31"/>
      <c r="U11" s="31" t="str">
        <f t="shared" si="0"/>
        <v/>
      </c>
      <c r="V11" s="31"/>
      <c r="W11" s="30"/>
      <c r="X11" s="34"/>
      <c r="Y11" s="31"/>
      <c r="Z11" s="31"/>
      <c r="AA11" s="27"/>
      <c r="AB11" s="31"/>
      <c r="AC11" s="31" t="str">
        <f t="shared" si="1"/>
        <v/>
      </c>
      <c r="AD11" s="31"/>
      <c r="AE11" s="28"/>
      <c r="AF11" s="107"/>
      <c r="AG11" s="33"/>
    </row>
    <row r="12" ht="15" customHeight="1" spans="1:33">
      <c r="A12" s="27"/>
      <c r="B12" s="28"/>
      <c r="C12" s="28"/>
      <c r="D12" s="28"/>
      <c r="E12" s="107"/>
      <c r="F12" s="107"/>
      <c r="G12" s="27"/>
      <c r="H12" s="164"/>
      <c r="I12" s="164"/>
      <c r="J12" s="164"/>
      <c r="K12" s="164"/>
      <c r="L12" s="164"/>
      <c r="M12" s="164"/>
      <c r="N12" s="164"/>
      <c r="O12" s="164"/>
      <c r="P12" s="107"/>
      <c r="Q12" s="164"/>
      <c r="R12" s="29"/>
      <c r="S12" s="97"/>
      <c r="T12" s="31"/>
      <c r="U12" s="31" t="str">
        <f t="shared" si="0"/>
        <v/>
      </c>
      <c r="V12" s="31"/>
      <c r="W12" s="30"/>
      <c r="X12" s="34"/>
      <c r="Y12" s="31"/>
      <c r="Z12" s="31"/>
      <c r="AA12" s="27"/>
      <c r="AB12" s="31"/>
      <c r="AC12" s="31" t="str">
        <f t="shared" si="1"/>
        <v/>
      </c>
      <c r="AD12" s="31"/>
      <c r="AE12" s="28"/>
      <c r="AF12" s="107"/>
      <c r="AG12" s="33"/>
    </row>
    <row r="13" ht="15" customHeight="1" spans="1:33">
      <c r="A13" s="27"/>
      <c r="B13" s="28"/>
      <c r="C13" s="28"/>
      <c r="D13" s="28"/>
      <c r="E13" s="107"/>
      <c r="F13" s="107"/>
      <c r="G13" s="27"/>
      <c r="H13" s="164"/>
      <c r="I13" s="164"/>
      <c r="J13" s="164"/>
      <c r="K13" s="164"/>
      <c r="L13" s="164"/>
      <c r="M13" s="164"/>
      <c r="N13" s="164"/>
      <c r="O13" s="164"/>
      <c r="P13" s="107"/>
      <c r="Q13" s="164"/>
      <c r="R13" s="29"/>
      <c r="S13" s="97"/>
      <c r="T13" s="31"/>
      <c r="U13" s="31" t="str">
        <f t="shared" si="0"/>
        <v/>
      </c>
      <c r="V13" s="31"/>
      <c r="W13" s="30"/>
      <c r="X13" s="34"/>
      <c r="Y13" s="31"/>
      <c r="Z13" s="31"/>
      <c r="AA13" s="27"/>
      <c r="AB13" s="31"/>
      <c r="AC13" s="31" t="str">
        <f t="shared" si="1"/>
        <v/>
      </c>
      <c r="AD13" s="31"/>
      <c r="AE13" s="28"/>
      <c r="AF13" s="107"/>
      <c r="AG13" s="33"/>
    </row>
    <row r="14" ht="15" customHeight="1" spans="1:33">
      <c r="A14" s="27"/>
      <c r="B14" s="28"/>
      <c r="C14" s="28"/>
      <c r="D14" s="28"/>
      <c r="E14" s="107"/>
      <c r="F14" s="107"/>
      <c r="G14" s="27"/>
      <c r="H14" s="164"/>
      <c r="I14" s="164"/>
      <c r="J14" s="164"/>
      <c r="K14" s="164"/>
      <c r="L14" s="164"/>
      <c r="M14" s="164"/>
      <c r="N14" s="164"/>
      <c r="O14" s="164"/>
      <c r="P14" s="107"/>
      <c r="Q14" s="164"/>
      <c r="R14" s="29"/>
      <c r="S14" s="97"/>
      <c r="T14" s="31"/>
      <c r="U14" s="31" t="str">
        <f t="shared" si="0"/>
        <v/>
      </c>
      <c r="V14" s="31"/>
      <c r="W14" s="30"/>
      <c r="X14" s="34"/>
      <c r="Y14" s="31"/>
      <c r="Z14" s="31"/>
      <c r="AA14" s="27"/>
      <c r="AB14" s="31"/>
      <c r="AC14" s="31" t="str">
        <f t="shared" si="1"/>
        <v/>
      </c>
      <c r="AD14" s="31"/>
      <c r="AE14" s="28"/>
      <c r="AF14" s="107"/>
      <c r="AG14" s="33"/>
    </row>
    <row r="15" ht="15" customHeight="1" spans="1:33">
      <c r="A15" s="27"/>
      <c r="B15" s="28"/>
      <c r="C15" s="28"/>
      <c r="D15" s="28"/>
      <c r="E15" s="107"/>
      <c r="F15" s="107"/>
      <c r="G15" s="27"/>
      <c r="H15" s="164"/>
      <c r="I15" s="164"/>
      <c r="J15" s="164"/>
      <c r="K15" s="164"/>
      <c r="L15" s="164"/>
      <c r="M15" s="164"/>
      <c r="N15" s="164"/>
      <c r="O15" s="164"/>
      <c r="P15" s="107"/>
      <c r="Q15" s="164"/>
      <c r="R15" s="29"/>
      <c r="S15" s="97"/>
      <c r="T15" s="31"/>
      <c r="U15" s="31" t="str">
        <f t="shared" si="0"/>
        <v/>
      </c>
      <c r="V15" s="31"/>
      <c r="W15" s="30"/>
      <c r="X15" s="34"/>
      <c r="Y15" s="31"/>
      <c r="Z15" s="31"/>
      <c r="AA15" s="27"/>
      <c r="AB15" s="31"/>
      <c r="AC15" s="31" t="str">
        <f t="shared" si="1"/>
        <v/>
      </c>
      <c r="AD15" s="31"/>
      <c r="AE15" s="28"/>
      <c r="AF15" s="107"/>
      <c r="AG15" s="33"/>
    </row>
    <row r="16" ht="15" customHeight="1" spans="1:33">
      <c r="A16" s="27"/>
      <c r="B16" s="28"/>
      <c r="C16" s="28"/>
      <c r="D16" s="28"/>
      <c r="E16" s="107"/>
      <c r="F16" s="107"/>
      <c r="G16" s="27"/>
      <c r="H16" s="164"/>
      <c r="I16" s="164"/>
      <c r="J16" s="164"/>
      <c r="K16" s="164"/>
      <c r="L16" s="164"/>
      <c r="M16" s="164"/>
      <c r="N16" s="164"/>
      <c r="O16" s="164"/>
      <c r="P16" s="107"/>
      <c r="Q16" s="164"/>
      <c r="R16" s="29"/>
      <c r="S16" s="97"/>
      <c r="T16" s="31"/>
      <c r="U16" s="31" t="str">
        <f t="shared" si="0"/>
        <v/>
      </c>
      <c r="V16" s="31"/>
      <c r="W16" s="30"/>
      <c r="X16" s="34"/>
      <c r="Y16" s="31"/>
      <c r="Z16" s="31"/>
      <c r="AA16" s="27"/>
      <c r="AB16" s="31"/>
      <c r="AC16" s="31" t="str">
        <f t="shared" si="1"/>
        <v/>
      </c>
      <c r="AD16" s="31"/>
      <c r="AE16" s="28"/>
      <c r="AF16" s="107"/>
      <c r="AG16" s="33"/>
    </row>
    <row r="17" ht="15" customHeight="1" spans="1:33">
      <c r="A17" s="27"/>
      <c r="B17" s="28"/>
      <c r="C17" s="28"/>
      <c r="D17" s="28"/>
      <c r="E17" s="107"/>
      <c r="F17" s="107"/>
      <c r="G17" s="27"/>
      <c r="H17" s="164"/>
      <c r="I17" s="164"/>
      <c r="J17" s="164"/>
      <c r="K17" s="164"/>
      <c r="L17" s="164"/>
      <c r="M17" s="164"/>
      <c r="N17" s="164"/>
      <c r="O17" s="164"/>
      <c r="P17" s="107"/>
      <c r="Q17" s="164"/>
      <c r="R17" s="29"/>
      <c r="S17" s="97"/>
      <c r="T17" s="31"/>
      <c r="U17" s="31" t="str">
        <f t="shared" si="0"/>
        <v/>
      </c>
      <c r="V17" s="31"/>
      <c r="W17" s="30"/>
      <c r="X17" s="34"/>
      <c r="Y17" s="31"/>
      <c r="Z17" s="31"/>
      <c r="AA17" s="27"/>
      <c r="AB17" s="31"/>
      <c r="AC17" s="31" t="str">
        <f t="shared" si="1"/>
        <v/>
      </c>
      <c r="AD17" s="31"/>
      <c r="AE17" s="28"/>
      <c r="AF17" s="107"/>
      <c r="AG17" s="33"/>
    </row>
    <row r="18" ht="15" customHeight="1" spans="1:33">
      <c r="A18" s="27"/>
      <c r="B18" s="28"/>
      <c r="C18" s="28"/>
      <c r="D18" s="28"/>
      <c r="E18" s="107"/>
      <c r="F18" s="107"/>
      <c r="G18" s="27"/>
      <c r="H18" s="164"/>
      <c r="I18" s="164"/>
      <c r="J18" s="164"/>
      <c r="K18" s="164"/>
      <c r="L18" s="164"/>
      <c r="M18" s="164"/>
      <c r="N18" s="164"/>
      <c r="O18" s="164"/>
      <c r="P18" s="107"/>
      <c r="Q18" s="164"/>
      <c r="R18" s="29"/>
      <c r="S18" s="97"/>
      <c r="T18" s="31"/>
      <c r="U18" s="31" t="str">
        <f t="shared" si="0"/>
        <v/>
      </c>
      <c r="V18" s="31"/>
      <c r="W18" s="30"/>
      <c r="X18" s="34"/>
      <c r="Y18" s="31"/>
      <c r="Z18" s="31"/>
      <c r="AA18" s="27"/>
      <c r="AB18" s="31"/>
      <c r="AC18" s="31" t="str">
        <f t="shared" si="1"/>
        <v/>
      </c>
      <c r="AD18" s="31"/>
      <c r="AE18" s="28"/>
      <c r="AF18" s="107"/>
      <c r="AG18" s="33"/>
    </row>
    <row r="19" ht="15" customHeight="1" spans="1:33">
      <c r="A19" s="27"/>
      <c r="B19" s="28"/>
      <c r="C19" s="28"/>
      <c r="D19" s="28"/>
      <c r="E19" s="107"/>
      <c r="F19" s="107"/>
      <c r="G19" s="27"/>
      <c r="H19" s="164"/>
      <c r="I19" s="164"/>
      <c r="J19" s="164"/>
      <c r="K19" s="164"/>
      <c r="L19" s="164"/>
      <c r="M19" s="164"/>
      <c r="N19" s="164"/>
      <c r="O19" s="164"/>
      <c r="P19" s="107"/>
      <c r="Q19" s="164"/>
      <c r="R19" s="29"/>
      <c r="S19" s="97"/>
      <c r="T19" s="31"/>
      <c r="U19" s="31" t="str">
        <f t="shared" si="0"/>
        <v/>
      </c>
      <c r="V19" s="31"/>
      <c r="W19" s="30"/>
      <c r="X19" s="34"/>
      <c r="Y19" s="31"/>
      <c r="Z19" s="31"/>
      <c r="AA19" s="27"/>
      <c r="AB19" s="31"/>
      <c r="AC19" s="31" t="str">
        <f t="shared" si="1"/>
        <v/>
      </c>
      <c r="AD19" s="31"/>
      <c r="AE19" s="28"/>
      <c r="AF19" s="107"/>
      <c r="AG19" s="33"/>
    </row>
    <row r="20" ht="15" customHeight="1" spans="1:33">
      <c r="A20" s="27"/>
      <c r="B20" s="28"/>
      <c r="C20" s="28"/>
      <c r="D20" s="28"/>
      <c r="E20" s="107"/>
      <c r="F20" s="107"/>
      <c r="G20" s="27"/>
      <c r="H20" s="164"/>
      <c r="I20" s="164"/>
      <c r="J20" s="164"/>
      <c r="K20" s="164"/>
      <c r="L20" s="164"/>
      <c r="M20" s="164"/>
      <c r="N20" s="164"/>
      <c r="O20" s="164"/>
      <c r="P20" s="107"/>
      <c r="Q20" s="164"/>
      <c r="R20" s="29"/>
      <c r="S20" s="97"/>
      <c r="T20" s="31"/>
      <c r="U20" s="31"/>
      <c r="V20" s="31"/>
      <c r="W20" s="30"/>
      <c r="X20" s="34"/>
      <c r="Y20" s="31"/>
      <c r="Z20" s="31"/>
      <c r="AA20" s="27"/>
      <c r="AB20" s="31"/>
      <c r="AC20" s="31" t="str">
        <f t="shared" si="1"/>
        <v/>
      </c>
      <c r="AD20" s="31"/>
      <c r="AE20" s="28"/>
      <c r="AF20" s="107"/>
      <c r="AG20" s="33"/>
    </row>
    <row r="21" ht="15" customHeight="1" spans="1:33">
      <c r="A21" s="27"/>
      <c r="B21" s="28"/>
      <c r="C21" s="28"/>
      <c r="D21" s="28"/>
      <c r="E21" s="107"/>
      <c r="F21" s="107"/>
      <c r="G21" s="27"/>
      <c r="H21" s="164"/>
      <c r="I21" s="164"/>
      <c r="J21" s="164"/>
      <c r="K21" s="164"/>
      <c r="L21" s="164"/>
      <c r="M21" s="164"/>
      <c r="N21" s="164"/>
      <c r="O21" s="164"/>
      <c r="P21" s="107"/>
      <c r="Q21" s="164"/>
      <c r="R21" s="29"/>
      <c r="S21" s="97"/>
      <c r="T21" s="31"/>
      <c r="U21" s="31"/>
      <c r="V21" s="31"/>
      <c r="W21" s="30"/>
      <c r="X21" s="34"/>
      <c r="Y21" s="31"/>
      <c r="Z21" s="31"/>
      <c r="AA21" s="27"/>
      <c r="AB21" s="31"/>
      <c r="AC21" s="31" t="str">
        <f t="shared" si="1"/>
        <v/>
      </c>
      <c r="AD21" s="31"/>
      <c r="AE21" s="28"/>
      <c r="AF21" s="107"/>
      <c r="AG21" s="33"/>
    </row>
    <row r="22" ht="15" customHeight="1" spans="1:33">
      <c r="A22" s="27"/>
      <c r="B22" s="28"/>
      <c r="C22" s="28"/>
      <c r="D22" s="28"/>
      <c r="E22" s="107"/>
      <c r="F22" s="107"/>
      <c r="G22" s="27"/>
      <c r="H22" s="164"/>
      <c r="I22" s="164"/>
      <c r="J22" s="164"/>
      <c r="K22" s="164"/>
      <c r="L22" s="164"/>
      <c r="M22" s="164"/>
      <c r="N22" s="164"/>
      <c r="O22" s="164"/>
      <c r="P22" s="107"/>
      <c r="Q22" s="164"/>
      <c r="R22" s="29"/>
      <c r="S22" s="97"/>
      <c r="T22" s="31"/>
      <c r="U22" s="31" t="str">
        <f t="shared" si="0"/>
        <v/>
      </c>
      <c r="V22" s="31"/>
      <c r="W22" s="30"/>
      <c r="X22" s="34"/>
      <c r="Y22" s="31"/>
      <c r="Z22" s="31"/>
      <c r="AA22" s="27"/>
      <c r="AB22" s="31"/>
      <c r="AC22" s="31" t="str">
        <f t="shared" si="1"/>
        <v/>
      </c>
      <c r="AD22" s="31"/>
      <c r="AE22" s="28"/>
      <c r="AF22" s="107"/>
      <c r="AG22" s="33"/>
    </row>
    <row r="23" ht="15" customHeight="1" spans="1:33">
      <c r="A23" s="27"/>
      <c r="B23" s="28"/>
      <c r="C23" s="28"/>
      <c r="D23" s="28"/>
      <c r="E23" s="107"/>
      <c r="F23" s="107"/>
      <c r="G23" s="27"/>
      <c r="H23" s="164"/>
      <c r="I23" s="164"/>
      <c r="J23" s="164"/>
      <c r="K23" s="164"/>
      <c r="L23" s="164"/>
      <c r="M23" s="164"/>
      <c r="N23" s="164"/>
      <c r="O23" s="164"/>
      <c r="P23" s="107"/>
      <c r="Q23" s="164"/>
      <c r="R23" s="29"/>
      <c r="S23" s="97"/>
      <c r="T23" s="31"/>
      <c r="U23" s="31" t="str">
        <f t="shared" si="0"/>
        <v/>
      </c>
      <c r="V23" s="31"/>
      <c r="W23" s="30"/>
      <c r="X23" s="34"/>
      <c r="Y23" s="31"/>
      <c r="Z23" s="31"/>
      <c r="AA23" s="27"/>
      <c r="AB23" s="31"/>
      <c r="AC23" s="31" t="str">
        <f t="shared" si="1"/>
        <v/>
      </c>
      <c r="AD23" s="31"/>
      <c r="AE23" s="28"/>
      <c r="AF23" s="107"/>
      <c r="AG23" s="33"/>
    </row>
    <row r="24" ht="15" customHeight="1" spans="1:33">
      <c r="A24" s="27"/>
      <c r="B24" s="28"/>
      <c r="C24" s="28"/>
      <c r="D24" s="28"/>
      <c r="E24" s="107"/>
      <c r="F24" s="107"/>
      <c r="G24" s="27"/>
      <c r="H24" s="164"/>
      <c r="I24" s="164"/>
      <c r="J24" s="164"/>
      <c r="K24" s="164"/>
      <c r="L24" s="164"/>
      <c r="M24" s="164"/>
      <c r="N24" s="164"/>
      <c r="O24" s="164"/>
      <c r="P24" s="107"/>
      <c r="Q24" s="164"/>
      <c r="R24" s="29"/>
      <c r="S24" s="97"/>
      <c r="T24" s="31"/>
      <c r="U24" s="31" t="str">
        <f t="shared" si="0"/>
        <v/>
      </c>
      <c r="V24" s="31"/>
      <c r="W24" s="30"/>
      <c r="X24" s="34"/>
      <c r="Y24" s="31"/>
      <c r="Z24" s="31"/>
      <c r="AA24" s="27"/>
      <c r="AB24" s="31"/>
      <c r="AC24" s="31" t="str">
        <f t="shared" si="1"/>
        <v/>
      </c>
      <c r="AD24" s="31"/>
      <c r="AE24" s="28"/>
      <c r="AF24" s="107"/>
      <c r="AG24" s="33"/>
    </row>
    <row r="25" ht="15" customHeight="1" spans="1:33">
      <c r="A25" s="27"/>
      <c r="B25" s="28"/>
      <c r="C25" s="28"/>
      <c r="D25" s="28"/>
      <c r="E25" s="107"/>
      <c r="F25" s="107"/>
      <c r="G25" s="27"/>
      <c r="H25" s="164"/>
      <c r="I25" s="164"/>
      <c r="J25" s="164"/>
      <c r="K25" s="164"/>
      <c r="L25" s="164"/>
      <c r="M25" s="164"/>
      <c r="N25" s="164"/>
      <c r="O25" s="164"/>
      <c r="P25" s="107"/>
      <c r="Q25" s="164"/>
      <c r="R25" s="29"/>
      <c r="S25" s="97"/>
      <c r="T25" s="31"/>
      <c r="U25" s="31" t="str">
        <f t="shared" si="0"/>
        <v/>
      </c>
      <c r="V25" s="31"/>
      <c r="W25" s="30"/>
      <c r="X25" s="34"/>
      <c r="Y25" s="31"/>
      <c r="Z25" s="31"/>
      <c r="AA25" s="27"/>
      <c r="AB25" s="31"/>
      <c r="AC25" s="31" t="str">
        <f t="shared" si="1"/>
        <v/>
      </c>
      <c r="AD25" s="31"/>
      <c r="AE25" s="28"/>
      <c r="AF25" s="107"/>
      <c r="AG25" s="33"/>
    </row>
    <row r="26" ht="15" customHeight="1" spans="1:33">
      <c r="A26" s="27"/>
      <c r="B26" s="28"/>
      <c r="C26" s="28"/>
      <c r="D26" s="28"/>
      <c r="E26" s="107"/>
      <c r="F26" s="107"/>
      <c r="G26" s="27"/>
      <c r="H26" s="164"/>
      <c r="I26" s="164"/>
      <c r="J26" s="164"/>
      <c r="K26" s="164"/>
      <c r="L26" s="164"/>
      <c r="M26" s="164"/>
      <c r="N26" s="164"/>
      <c r="O26" s="164"/>
      <c r="P26" s="107"/>
      <c r="Q26" s="164"/>
      <c r="R26" s="29"/>
      <c r="S26" s="97"/>
      <c r="T26" s="31"/>
      <c r="U26" s="31" t="str">
        <f t="shared" si="0"/>
        <v/>
      </c>
      <c r="V26" s="31"/>
      <c r="W26" s="30"/>
      <c r="X26" s="34"/>
      <c r="Y26" s="31"/>
      <c r="Z26" s="31"/>
      <c r="AA26" s="27"/>
      <c r="AB26" s="31"/>
      <c r="AC26" s="31" t="str">
        <f t="shared" si="1"/>
        <v/>
      </c>
      <c r="AD26" s="31"/>
      <c r="AE26" s="28"/>
      <c r="AF26" s="107"/>
      <c r="AG26" s="33"/>
    </row>
    <row r="27" ht="15" customHeight="1" spans="1:33">
      <c r="A27" s="27"/>
      <c r="B27" s="28"/>
      <c r="C27" s="28"/>
      <c r="D27" s="28"/>
      <c r="E27" s="107"/>
      <c r="F27" s="107"/>
      <c r="G27" s="27"/>
      <c r="H27" s="164"/>
      <c r="I27" s="164"/>
      <c r="J27" s="164"/>
      <c r="K27" s="164"/>
      <c r="L27" s="164"/>
      <c r="M27" s="164"/>
      <c r="N27" s="164"/>
      <c r="O27" s="164"/>
      <c r="P27" s="107"/>
      <c r="Q27" s="164"/>
      <c r="R27" s="29"/>
      <c r="S27" s="97"/>
      <c r="T27" s="31"/>
      <c r="U27" s="31" t="str">
        <f t="shared" si="0"/>
        <v/>
      </c>
      <c r="V27" s="31"/>
      <c r="W27" s="30"/>
      <c r="X27" s="34"/>
      <c r="Y27" s="31"/>
      <c r="Z27" s="31"/>
      <c r="AA27" s="27"/>
      <c r="AB27" s="31"/>
      <c r="AC27" s="31" t="str">
        <f t="shared" si="1"/>
        <v/>
      </c>
      <c r="AD27" s="31"/>
      <c r="AE27" s="28"/>
      <c r="AF27" s="107"/>
      <c r="AG27" s="33"/>
    </row>
    <row r="28" ht="15" customHeight="1" spans="1:33">
      <c r="A28" s="27"/>
      <c r="B28" s="28"/>
      <c r="C28" s="28"/>
      <c r="D28" s="28"/>
      <c r="E28" s="107"/>
      <c r="F28" s="107"/>
      <c r="G28" s="27"/>
      <c r="H28" s="164"/>
      <c r="I28" s="164"/>
      <c r="J28" s="164"/>
      <c r="K28" s="164"/>
      <c r="L28" s="164"/>
      <c r="M28" s="164"/>
      <c r="N28" s="164"/>
      <c r="O28" s="164"/>
      <c r="P28" s="107"/>
      <c r="Q28" s="164"/>
      <c r="R28" s="29"/>
      <c r="S28" s="97"/>
      <c r="T28" s="31"/>
      <c r="U28" s="31"/>
      <c r="V28" s="31"/>
      <c r="W28" s="30"/>
      <c r="X28" s="34"/>
      <c r="Y28" s="31"/>
      <c r="Z28" s="31"/>
      <c r="AA28" s="27"/>
      <c r="AB28" s="31"/>
      <c r="AC28" s="31" t="str">
        <f t="shared" si="1"/>
        <v/>
      </c>
      <c r="AD28" s="31"/>
      <c r="AE28" s="28"/>
      <c r="AF28" s="107"/>
      <c r="AG28" s="33"/>
    </row>
    <row r="29" s="14" customFormat="1" ht="15" customHeight="1" spans="1:33">
      <c r="A29" s="93" t="s">
        <v>475</v>
      </c>
      <c r="B29" s="175"/>
      <c r="C29" s="176"/>
      <c r="D29" s="187"/>
      <c r="E29" s="108"/>
      <c r="F29" s="108"/>
      <c r="G29" s="24"/>
      <c r="H29" s="109"/>
      <c r="I29" s="109"/>
      <c r="J29" s="109"/>
      <c r="K29" s="109"/>
      <c r="L29" s="109"/>
      <c r="M29" s="109"/>
      <c r="N29" s="109"/>
      <c r="O29" s="109"/>
      <c r="P29" s="108"/>
      <c r="Q29" s="109"/>
      <c r="R29" s="88"/>
      <c r="S29" s="88"/>
      <c r="T29" s="59"/>
      <c r="U29" s="40" t="str">
        <f t="shared" si="0"/>
        <v/>
      </c>
      <c r="V29" s="40">
        <f>SUM(V9:V28)</f>
        <v>0</v>
      </c>
      <c r="W29" s="38">
        <f>SUM(W9:W28)</f>
        <v>0</v>
      </c>
      <c r="X29" s="39">
        <f>SUM(X9:X28)</f>
        <v>0</v>
      </c>
      <c r="Y29" s="40">
        <f>SUM(Y9:Y28)</f>
        <v>0</v>
      </c>
      <c r="Z29" s="40">
        <f>SUM(Z9:Z28)</f>
        <v>0</v>
      </c>
      <c r="AA29" s="24"/>
      <c r="AB29" s="40">
        <f>SUM(AB9:AB28)</f>
        <v>0</v>
      </c>
      <c r="AC29" s="40" t="str">
        <f t="shared" si="1"/>
        <v/>
      </c>
      <c r="AD29" s="40"/>
      <c r="AE29" s="98"/>
      <c r="AF29" s="108"/>
      <c r="AG29" s="41"/>
    </row>
    <row r="30" ht="15" customHeight="1" spans="1:33">
      <c r="A30" s="95" t="s">
        <v>514</v>
      </c>
      <c r="B30" s="177"/>
      <c r="C30" s="96"/>
      <c r="D30" s="129"/>
      <c r="E30" s="107"/>
      <c r="F30" s="107"/>
      <c r="G30" s="27"/>
      <c r="H30" s="164"/>
      <c r="I30" s="164"/>
      <c r="J30" s="164"/>
      <c r="K30" s="164"/>
      <c r="L30" s="164"/>
      <c r="M30" s="164"/>
      <c r="N30" s="164"/>
      <c r="O30" s="164"/>
      <c r="P30" s="107"/>
      <c r="Q30" s="164"/>
      <c r="R30" s="97"/>
      <c r="S30" s="97"/>
      <c r="T30" s="75"/>
      <c r="U30" s="31"/>
      <c r="V30" s="31"/>
      <c r="W30" s="30"/>
      <c r="X30" s="34"/>
      <c r="Y30" s="31"/>
      <c r="Z30" s="31"/>
      <c r="AA30" s="27"/>
      <c r="AB30" s="31">
        <v>0</v>
      </c>
      <c r="AC30" s="31" t="str">
        <f t="shared" si="1"/>
        <v/>
      </c>
      <c r="AD30" s="31"/>
      <c r="AE30" s="28"/>
      <c r="AF30" s="107"/>
      <c r="AG30" s="33"/>
    </row>
    <row r="31" s="14" customFormat="1" customHeight="1" spans="1:33">
      <c r="A31" s="93" t="s">
        <v>478</v>
      </c>
      <c r="B31" s="188"/>
      <c r="C31" s="94"/>
      <c r="D31" s="36"/>
      <c r="E31" s="165"/>
      <c r="F31" s="165"/>
      <c r="G31" s="24"/>
      <c r="H31" s="109"/>
      <c r="I31" s="109"/>
      <c r="J31" s="109"/>
      <c r="K31" s="109"/>
      <c r="L31" s="109"/>
      <c r="M31" s="109"/>
      <c r="N31" s="109"/>
      <c r="O31" s="109"/>
      <c r="P31" s="109"/>
      <c r="Q31" s="109"/>
      <c r="R31" s="88"/>
      <c r="S31" s="88"/>
      <c r="T31" s="41"/>
      <c r="U31" s="40"/>
      <c r="V31" s="40">
        <f>V29-V30</f>
        <v>0</v>
      </c>
      <c r="W31" s="38">
        <f>W29-W30</f>
        <v>0</v>
      </c>
      <c r="X31" s="39">
        <f>X29-X30</f>
        <v>0</v>
      </c>
      <c r="Y31" s="40">
        <f>Y29-Y30</f>
        <v>0</v>
      </c>
      <c r="Z31" s="40">
        <f>Z29-Z30</f>
        <v>0</v>
      </c>
      <c r="AA31" s="24"/>
      <c r="AB31" s="40">
        <f>AB29-AB30</f>
        <v>0</v>
      </c>
      <c r="AC31" s="40" t="str">
        <f t="shared" si="1"/>
        <v/>
      </c>
      <c r="AD31" s="40"/>
      <c r="AE31" s="98"/>
      <c r="AF31" s="108"/>
      <c r="AG31" s="41"/>
    </row>
  </sheetData>
  <mergeCells count="35">
    <mergeCell ref="A2:AE2"/>
    <mergeCell ref="A3:AE3"/>
    <mergeCell ref="A4:AE4"/>
    <mergeCell ref="V7:W7"/>
    <mergeCell ref="X7:Y7"/>
    <mergeCell ref="Z7:AB7"/>
    <mergeCell ref="A29:C29"/>
    <mergeCell ref="A30:C30"/>
    <mergeCell ref="A31:C31"/>
    <mergeCell ref="A7:A8"/>
    <mergeCell ref="B7:B8"/>
    <mergeCell ref="C7:C8"/>
    <mergeCell ref="D7:D8"/>
    <mergeCell ref="E7:E8"/>
    <mergeCell ref="F7:F8"/>
    <mergeCell ref="G7:G8"/>
    <mergeCell ref="H7:H8"/>
    <mergeCell ref="I7:I8"/>
    <mergeCell ref="J7:J8"/>
    <mergeCell ref="K7:K8"/>
    <mergeCell ref="L7:L8"/>
    <mergeCell ref="M7:M8"/>
    <mergeCell ref="N7:N8"/>
    <mergeCell ref="O7:O8"/>
    <mergeCell ref="P7:P8"/>
    <mergeCell ref="Q7:Q8"/>
    <mergeCell ref="R7:R8"/>
    <mergeCell ref="S7:S8"/>
    <mergeCell ref="T7:T8"/>
    <mergeCell ref="U7:U8"/>
    <mergeCell ref="AC7:AC8"/>
    <mergeCell ref="AD7:AD8"/>
    <mergeCell ref="AE7:AE8"/>
    <mergeCell ref="AF7:AF8"/>
    <mergeCell ref="AG7:AG8"/>
  </mergeCells>
  <hyperlinks>
    <hyperlink ref="A1" location="索引目录!D34" display="返回索引页"/>
    <hyperlink ref="B1" location="投资性房地产汇总表!B9"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dimension ref="A1:AE32"/>
  <sheetViews>
    <sheetView zoomScale="90" zoomScaleNormal="90" workbookViewId="0">
      <pane ySplit="8" topLeftCell="A9" activePane="bottomLeft" state="frozen"/>
      <selection/>
      <selection pane="bottomLeft" activeCell="B9" sqref="B9"/>
    </sheetView>
  </sheetViews>
  <sheetFormatPr defaultColWidth="9" defaultRowHeight="15.75" customHeight="1"/>
  <cols>
    <col min="1" max="1" width="7.58333333333333" style="15" customWidth="1"/>
    <col min="2" max="2" width="8.08333333333333" style="15" customWidth="1"/>
    <col min="3" max="3" width="10.5833333333333" style="15" customWidth="1"/>
    <col min="4" max="4" width="4.33333333333333" style="15" customWidth="1"/>
    <col min="5" max="5" width="9" style="15" hidden="1" customWidth="1" outlineLevel="1"/>
    <col min="6" max="6" width="11.25" style="15" hidden="1" customWidth="1" outlineLevel="1"/>
    <col min="7" max="7" width="5.25" style="15" customWidth="1" collapsed="1"/>
    <col min="8" max="8" width="5.75" style="15" hidden="1" customWidth="1" outlineLevel="1"/>
    <col min="9" max="10" width="5.5" style="15" hidden="1" customWidth="1" outlineLevel="1"/>
    <col min="11" max="15" width="5" style="15" hidden="1" customWidth="1" outlineLevel="1"/>
    <col min="16" max="16" width="5.25" style="15" hidden="1" customWidth="1" outlineLevel="1"/>
    <col min="17" max="17" width="5" style="15" hidden="1" customWidth="1" outlineLevel="1"/>
    <col min="18" max="18" width="7.33333333333333" style="15" customWidth="1" collapsed="1"/>
    <col min="19" max="19" width="4.5" style="15" customWidth="1"/>
    <col min="20" max="20" width="9.08333333333333" style="15" customWidth="1"/>
    <col min="21" max="21" width="8.58333333333333" style="15" customWidth="1"/>
    <col min="22" max="22" width="17.75" style="15" customWidth="1"/>
    <col min="23" max="23" width="12" style="15" hidden="1" customWidth="1" outlineLevel="1"/>
    <col min="24" max="24" width="12.5833333333333" style="15" customWidth="1" collapsed="1"/>
    <col min="25" max="25" width="11.75" style="15" customWidth="1"/>
    <col min="26" max="26" width="7.5" style="15" customWidth="1"/>
    <col min="27" max="27" width="8.75" style="15" customWidth="1"/>
    <col min="28" max="28" width="7.5" style="15" customWidth="1"/>
    <col min="29" max="29" width="15.25" style="15" hidden="1" customWidth="1" outlineLevel="1"/>
    <col min="30" max="30" width="13.0833333333333" style="15" hidden="1" customWidth="1" outlineLevel="1"/>
    <col min="31" max="31" width="9" style="15" collapsed="1"/>
    <col min="32" max="16384" width="9" style="15"/>
  </cols>
  <sheetData>
    <row r="1" s="85" customFormat="1" ht="10.5" spans="1:31">
      <c r="A1" s="90" t="s">
        <v>412</v>
      </c>
      <c r="B1" s="90" t="s">
        <v>402</v>
      </c>
      <c r="C1" s="87"/>
      <c r="D1" s="87"/>
      <c r="E1" s="87"/>
      <c r="F1" s="87"/>
      <c r="G1" s="87"/>
      <c r="H1" s="87"/>
      <c r="I1" s="87"/>
      <c r="J1" s="87"/>
      <c r="K1" s="87"/>
      <c r="L1" s="87"/>
      <c r="M1" s="87"/>
      <c r="N1" s="87"/>
      <c r="O1" s="87"/>
      <c r="P1" s="87"/>
      <c r="Q1" s="87"/>
      <c r="R1" s="87"/>
      <c r="S1" s="87"/>
      <c r="T1" s="87"/>
      <c r="U1" s="87"/>
      <c r="V1" s="87"/>
      <c r="W1" s="87"/>
      <c r="X1" s="87"/>
      <c r="Y1" s="87"/>
      <c r="Z1" s="87"/>
      <c r="AA1" s="87"/>
      <c r="AB1" s="87"/>
      <c r="AC1" s="87"/>
    </row>
    <row r="2" s="12" customFormat="1" ht="30" customHeight="1" spans="1:31">
      <c r="A2" s="19" t="s">
        <v>710</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56"/>
    </row>
    <row r="3" s="12" customFormat="1" ht="15" customHeight="1" spans="1:31">
      <c r="A3" s="174" t="s">
        <v>737</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56"/>
    </row>
    <row r="4" ht="15" customHeight="1" spans="1:31">
      <c r="A4" s="20" t="e">
        <f>CONCATENATE(#REF!,#REF!,#REF!,#REF!,#REF!,#REF!,#REF!)</f>
        <v>#REF!</v>
      </c>
      <c r="B4" s="20"/>
      <c r="C4" s="20"/>
      <c r="D4" s="20"/>
      <c r="E4" s="20"/>
      <c r="F4" s="20"/>
      <c r="G4" s="20"/>
      <c r="H4" s="20"/>
      <c r="I4" s="20"/>
      <c r="J4" s="20"/>
      <c r="K4" s="20"/>
      <c r="L4" s="20"/>
      <c r="M4" s="20"/>
      <c r="N4" s="20"/>
      <c r="O4" s="20"/>
      <c r="P4" s="20"/>
      <c r="Q4" s="20"/>
      <c r="R4" s="20"/>
      <c r="S4" s="20"/>
      <c r="T4" s="20"/>
      <c r="U4" s="20"/>
      <c r="V4" s="20"/>
      <c r="W4" s="20"/>
      <c r="X4" s="20"/>
      <c r="Y4" s="20"/>
      <c r="Z4" s="20"/>
      <c r="AA4" s="20"/>
      <c r="AB4" s="20"/>
    </row>
    <row r="5" ht="15" customHeight="1" spans="1:31">
      <c r="A5" s="20"/>
      <c r="B5" s="20"/>
      <c r="C5" s="20"/>
      <c r="D5" s="20"/>
      <c r="E5" s="20"/>
      <c r="F5" s="20"/>
      <c r="G5" s="20"/>
      <c r="H5" s="20"/>
      <c r="I5" s="20"/>
      <c r="J5" s="20"/>
      <c r="K5" s="20"/>
      <c r="L5" s="20"/>
      <c r="M5" s="20"/>
      <c r="N5" s="20"/>
      <c r="O5" s="20"/>
      <c r="P5" s="20"/>
      <c r="Q5" s="20"/>
      <c r="R5" s="46"/>
      <c r="S5" s="20"/>
      <c r="T5" s="20"/>
      <c r="U5" s="20"/>
      <c r="V5" s="20"/>
      <c r="W5" s="20"/>
      <c r="X5" s="20"/>
      <c r="Y5" s="20"/>
      <c r="Z5" s="20"/>
      <c r="AA5" s="20"/>
      <c r="AB5" s="46" t="s">
        <v>738</v>
      </c>
    </row>
    <row r="6" ht="15" customHeight="1" spans="1:31">
      <c r="A6" s="23" t="e">
        <f>#REF!&amp;#REF!</f>
        <v>#REF!</v>
      </c>
      <c r="AB6" s="22" t="s">
        <v>282</v>
      </c>
    </row>
    <row r="7" s="13" customFormat="1" ht="15" customHeight="1" spans="1:31">
      <c r="A7" s="24" t="s">
        <v>283</v>
      </c>
      <c r="B7" s="24" t="s">
        <v>713</v>
      </c>
      <c r="C7" s="24" t="s">
        <v>714</v>
      </c>
      <c r="D7" s="178" t="s">
        <v>715</v>
      </c>
      <c r="E7" s="157" t="s">
        <v>716</v>
      </c>
      <c r="F7" s="158" t="s">
        <v>717</v>
      </c>
      <c r="G7" s="24" t="s">
        <v>718</v>
      </c>
      <c r="H7" s="157" t="s">
        <v>719</v>
      </c>
      <c r="I7" s="157" t="s">
        <v>720</v>
      </c>
      <c r="J7" s="158" t="s">
        <v>721</v>
      </c>
      <c r="K7" s="105" t="s">
        <v>722</v>
      </c>
      <c r="L7" s="179" t="s">
        <v>723</v>
      </c>
      <c r="M7" s="157" t="s">
        <v>724</v>
      </c>
      <c r="N7" s="157" t="s">
        <v>725</v>
      </c>
      <c r="O7" s="157" t="s">
        <v>726</v>
      </c>
      <c r="P7" s="157" t="s">
        <v>727</v>
      </c>
      <c r="Q7" s="157" t="s">
        <v>728</v>
      </c>
      <c r="R7" s="52" t="s">
        <v>729</v>
      </c>
      <c r="S7" s="159" t="s">
        <v>556</v>
      </c>
      <c r="T7" s="159" t="s">
        <v>730</v>
      </c>
      <c r="U7" s="52" t="s">
        <v>731</v>
      </c>
      <c r="V7" s="104" t="s">
        <v>739</v>
      </c>
      <c r="W7" s="180" t="s">
        <v>243</v>
      </c>
      <c r="X7" s="181" t="s">
        <v>244</v>
      </c>
      <c r="Y7" s="24" t="s">
        <v>245</v>
      </c>
      <c r="Z7" s="24" t="s">
        <v>246</v>
      </c>
      <c r="AA7" s="52" t="s">
        <v>285</v>
      </c>
      <c r="AB7" s="52" t="s">
        <v>419</v>
      </c>
      <c r="AC7" s="157" t="s">
        <v>733</v>
      </c>
      <c r="AD7" s="24" t="s">
        <v>734</v>
      </c>
    </row>
    <row r="8" s="13" customFormat="1" ht="15" customHeight="1" spans="1:31">
      <c r="A8" s="24"/>
      <c r="B8" s="24"/>
      <c r="C8" s="24"/>
      <c r="D8" s="182"/>
      <c r="E8" s="109"/>
      <c r="F8" s="161"/>
      <c r="G8" s="24"/>
      <c r="H8" s="109"/>
      <c r="I8" s="109"/>
      <c r="J8" s="161"/>
      <c r="K8" s="105"/>
      <c r="L8" s="183"/>
      <c r="M8" s="109"/>
      <c r="N8" s="109"/>
      <c r="O8" s="109"/>
      <c r="P8" s="109"/>
      <c r="Q8" s="109"/>
      <c r="R8" s="24"/>
      <c r="S8" s="162"/>
      <c r="T8" s="162"/>
      <c r="U8" s="24"/>
      <c r="V8" s="106"/>
      <c r="W8" s="184"/>
      <c r="X8" s="185" t="s">
        <v>735</v>
      </c>
      <c r="Y8" s="24" t="s">
        <v>736</v>
      </c>
      <c r="Z8" s="24"/>
      <c r="AA8" s="24"/>
      <c r="AB8" s="24"/>
      <c r="AC8" s="109"/>
      <c r="AD8" s="24"/>
    </row>
    <row r="9" ht="15" customHeight="1" spans="1:31">
      <c r="A9" s="27"/>
      <c r="B9" s="28"/>
      <c r="C9" s="28"/>
      <c r="D9" s="28"/>
      <c r="E9" s="107"/>
      <c r="F9" s="107"/>
      <c r="G9" s="27"/>
      <c r="H9" s="164"/>
      <c r="I9" s="164"/>
      <c r="J9" s="164"/>
      <c r="K9" s="164"/>
      <c r="L9" s="164"/>
      <c r="M9" s="164"/>
      <c r="N9" s="164"/>
      <c r="O9" s="164"/>
      <c r="P9" s="107"/>
      <c r="Q9" s="164"/>
      <c r="R9" s="29"/>
      <c r="S9" s="97"/>
      <c r="T9" s="34"/>
      <c r="U9" s="31" t="str">
        <f>IF(T9=0,"",X9/T9)</f>
        <v/>
      </c>
      <c r="V9" s="31"/>
      <c r="W9" s="30"/>
      <c r="X9" s="34"/>
      <c r="Y9" s="31"/>
      <c r="Z9" s="34" t="str">
        <f>IF(OR(AND(X9=0,Y9=0),Y9=0),"",Y9-X9)</f>
        <v/>
      </c>
      <c r="AA9" s="69" t="str">
        <f>IF(ISERROR(Z9/X9),"",Z9/ABS(X9)*100)</f>
        <v/>
      </c>
      <c r="AB9" s="28"/>
      <c r="AC9" s="28"/>
      <c r="AD9" s="28"/>
      <c r="AE9" s="13"/>
    </row>
    <row r="10" ht="15" customHeight="1" spans="1:31">
      <c r="A10" s="27"/>
      <c r="B10" s="28"/>
      <c r="C10" s="28"/>
      <c r="D10" s="28"/>
      <c r="E10" s="107"/>
      <c r="F10" s="107"/>
      <c r="G10" s="27"/>
      <c r="H10" s="164"/>
      <c r="I10" s="164"/>
      <c r="J10" s="164"/>
      <c r="K10" s="164"/>
      <c r="L10" s="164"/>
      <c r="M10" s="164"/>
      <c r="N10" s="164"/>
      <c r="O10" s="164"/>
      <c r="P10" s="107"/>
      <c r="Q10" s="164"/>
      <c r="R10" s="29"/>
      <c r="S10" s="97"/>
      <c r="T10" s="34"/>
      <c r="U10" s="31" t="str">
        <f t="shared" ref="U10:U29" si="0">IF(T10=0,"",X10/T10)</f>
        <v/>
      </c>
      <c r="V10" s="31"/>
      <c r="W10" s="30"/>
      <c r="X10" s="34"/>
      <c r="Y10" s="31"/>
      <c r="Z10" s="31" t="str">
        <f t="shared" ref="Z10:Z31" si="1">IF(OR(AND(X10=0,Y10=0),Y10=0),"",Y10-X10)</f>
        <v/>
      </c>
      <c r="AA10" s="31" t="str">
        <f t="shared" ref="AA10:AA31" si="2">IF(ISERROR(Z10/X10),"",Z10/ABS(X10)*100)</f>
        <v/>
      </c>
      <c r="AB10" s="28"/>
      <c r="AC10" s="107"/>
      <c r="AD10" s="33"/>
      <c r="AE10" s="13"/>
    </row>
    <row r="11" ht="15" customHeight="1" spans="1:31">
      <c r="A11" s="27"/>
      <c r="B11" s="28"/>
      <c r="C11" s="28"/>
      <c r="D11" s="28"/>
      <c r="E11" s="107"/>
      <c r="F11" s="107"/>
      <c r="G11" s="27"/>
      <c r="H11" s="164"/>
      <c r="I11" s="164"/>
      <c r="J11" s="164"/>
      <c r="K11" s="164"/>
      <c r="L11" s="164"/>
      <c r="M11" s="164"/>
      <c r="N11" s="164"/>
      <c r="O11" s="164"/>
      <c r="P11" s="107"/>
      <c r="Q11" s="164"/>
      <c r="R11" s="29"/>
      <c r="S11" s="97"/>
      <c r="T11" s="34"/>
      <c r="U11" s="31" t="str">
        <f t="shared" si="0"/>
        <v/>
      </c>
      <c r="V11" s="31"/>
      <c r="W11" s="30"/>
      <c r="X11" s="34"/>
      <c r="Y11" s="31"/>
      <c r="Z11" s="31" t="str">
        <f t="shared" si="1"/>
        <v/>
      </c>
      <c r="AA11" s="31" t="str">
        <f t="shared" si="2"/>
        <v/>
      </c>
      <c r="AB11" s="28"/>
      <c r="AC11" s="107"/>
      <c r="AD11" s="33"/>
    </row>
    <row r="12" ht="15" customHeight="1" spans="1:31">
      <c r="A12" s="27"/>
      <c r="B12" s="28"/>
      <c r="C12" s="28"/>
      <c r="D12" s="28"/>
      <c r="E12" s="107"/>
      <c r="F12" s="107"/>
      <c r="G12" s="27"/>
      <c r="H12" s="164"/>
      <c r="I12" s="164"/>
      <c r="J12" s="164"/>
      <c r="K12" s="164"/>
      <c r="L12" s="164"/>
      <c r="M12" s="164"/>
      <c r="N12" s="164"/>
      <c r="O12" s="164"/>
      <c r="P12" s="107"/>
      <c r="Q12" s="164"/>
      <c r="R12" s="29"/>
      <c r="S12" s="97"/>
      <c r="T12" s="34"/>
      <c r="U12" s="31" t="str">
        <f t="shared" si="0"/>
        <v/>
      </c>
      <c r="V12" s="31"/>
      <c r="W12" s="30"/>
      <c r="X12" s="34"/>
      <c r="Y12" s="31"/>
      <c r="Z12" s="31" t="str">
        <f t="shared" si="1"/>
        <v/>
      </c>
      <c r="AA12" s="31" t="str">
        <f t="shared" si="2"/>
        <v/>
      </c>
      <c r="AB12" s="28"/>
      <c r="AC12" s="107"/>
      <c r="AD12" s="33"/>
    </row>
    <row r="13" ht="15" customHeight="1" spans="1:31">
      <c r="A13" s="27"/>
      <c r="B13" s="28"/>
      <c r="C13" s="28"/>
      <c r="D13" s="28"/>
      <c r="E13" s="107"/>
      <c r="F13" s="107"/>
      <c r="G13" s="27"/>
      <c r="H13" s="164"/>
      <c r="I13" s="164"/>
      <c r="J13" s="164"/>
      <c r="K13" s="164"/>
      <c r="L13" s="164"/>
      <c r="M13" s="164"/>
      <c r="N13" s="164"/>
      <c r="O13" s="164"/>
      <c r="P13" s="107"/>
      <c r="Q13" s="164"/>
      <c r="R13" s="29"/>
      <c r="S13" s="97"/>
      <c r="T13" s="34"/>
      <c r="U13" s="31" t="str">
        <f t="shared" si="0"/>
        <v/>
      </c>
      <c r="V13" s="31"/>
      <c r="W13" s="30"/>
      <c r="X13" s="34"/>
      <c r="Y13" s="31"/>
      <c r="Z13" s="31" t="str">
        <f t="shared" si="1"/>
        <v/>
      </c>
      <c r="AA13" s="31" t="str">
        <f t="shared" si="2"/>
        <v/>
      </c>
      <c r="AB13" s="28"/>
      <c r="AC13" s="107"/>
      <c r="AD13" s="33"/>
    </row>
    <row r="14" ht="15" customHeight="1" spans="1:31">
      <c r="A14" s="27"/>
      <c r="B14" s="28"/>
      <c r="C14" s="28"/>
      <c r="D14" s="28"/>
      <c r="E14" s="107"/>
      <c r="F14" s="107"/>
      <c r="G14" s="27"/>
      <c r="H14" s="164"/>
      <c r="I14" s="164"/>
      <c r="J14" s="164"/>
      <c r="K14" s="164"/>
      <c r="L14" s="164"/>
      <c r="M14" s="164"/>
      <c r="N14" s="164"/>
      <c r="O14" s="164"/>
      <c r="P14" s="107"/>
      <c r="Q14" s="164"/>
      <c r="R14" s="29"/>
      <c r="S14" s="97"/>
      <c r="T14" s="34"/>
      <c r="U14" s="31" t="str">
        <f t="shared" si="0"/>
        <v/>
      </c>
      <c r="V14" s="31"/>
      <c r="W14" s="30"/>
      <c r="X14" s="34"/>
      <c r="Y14" s="31"/>
      <c r="Z14" s="31" t="str">
        <f t="shared" si="1"/>
        <v/>
      </c>
      <c r="AA14" s="31" t="str">
        <f t="shared" si="2"/>
        <v/>
      </c>
      <c r="AB14" s="28"/>
      <c r="AC14" s="107"/>
      <c r="AD14" s="33"/>
    </row>
    <row r="15" ht="15" customHeight="1" spans="1:31">
      <c r="A15" s="27"/>
      <c r="B15" s="28"/>
      <c r="C15" s="28"/>
      <c r="D15" s="28"/>
      <c r="E15" s="107"/>
      <c r="F15" s="107"/>
      <c r="G15" s="27"/>
      <c r="H15" s="164"/>
      <c r="I15" s="164"/>
      <c r="J15" s="164"/>
      <c r="K15" s="164"/>
      <c r="L15" s="164"/>
      <c r="M15" s="164"/>
      <c r="N15" s="164"/>
      <c r="O15" s="164"/>
      <c r="P15" s="107"/>
      <c r="Q15" s="164"/>
      <c r="R15" s="29"/>
      <c r="S15" s="97"/>
      <c r="T15" s="34"/>
      <c r="U15" s="31" t="str">
        <f t="shared" si="0"/>
        <v/>
      </c>
      <c r="V15" s="31"/>
      <c r="W15" s="30"/>
      <c r="X15" s="34"/>
      <c r="Y15" s="31"/>
      <c r="Z15" s="31" t="str">
        <f t="shared" si="1"/>
        <v/>
      </c>
      <c r="AA15" s="31" t="str">
        <f t="shared" si="2"/>
        <v/>
      </c>
      <c r="AB15" s="28"/>
      <c r="AC15" s="107"/>
      <c r="AD15" s="33"/>
    </row>
    <row r="16" ht="15" customHeight="1" spans="1:31">
      <c r="A16" s="27"/>
      <c r="B16" s="28"/>
      <c r="C16" s="28"/>
      <c r="D16" s="28"/>
      <c r="E16" s="107"/>
      <c r="F16" s="107"/>
      <c r="G16" s="27"/>
      <c r="H16" s="164"/>
      <c r="I16" s="164"/>
      <c r="J16" s="164"/>
      <c r="K16" s="164"/>
      <c r="L16" s="164"/>
      <c r="M16" s="164"/>
      <c r="N16" s="164"/>
      <c r="O16" s="164"/>
      <c r="P16" s="107"/>
      <c r="Q16" s="164"/>
      <c r="R16" s="29"/>
      <c r="S16" s="97"/>
      <c r="T16" s="34"/>
      <c r="U16" s="31" t="str">
        <f t="shared" si="0"/>
        <v/>
      </c>
      <c r="V16" s="31"/>
      <c r="W16" s="30"/>
      <c r="X16" s="34"/>
      <c r="Y16" s="31"/>
      <c r="Z16" s="31" t="str">
        <f t="shared" si="1"/>
        <v/>
      </c>
      <c r="AA16" s="31" t="str">
        <f t="shared" si="2"/>
        <v/>
      </c>
      <c r="AB16" s="28"/>
      <c r="AC16" s="107"/>
      <c r="AD16" s="33"/>
    </row>
    <row r="17" ht="15" customHeight="1" spans="1:30">
      <c r="A17" s="27"/>
      <c r="B17" s="28"/>
      <c r="C17" s="28"/>
      <c r="D17" s="28"/>
      <c r="E17" s="107"/>
      <c r="F17" s="107"/>
      <c r="G17" s="27"/>
      <c r="H17" s="164"/>
      <c r="I17" s="164"/>
      <c r="J17" s="164"/>
      <c r="K17" s="164"/>
      <c r="L17" s="164"/>
      <c r="M17" s="164"/>
      <c r="N17" s="164"/>
      <c r="O17" s="164"/>
      <c r="P17" s="107"/>
      <c r="Q17" s="164"/>
      <c r="R17" s="29"/>
      <c r="S17" s="97"/>
      <c r="T17" s="34"/>
      <c r="U17" s="31" t="str">
        <f t="shared" si="0"/>
        <v/>
      </c>
      <c r="V17" s="31"/>
      <c r="W17" s="30"/>
      <c r="X17" s="34"/>
      <c r="Y17" s="31"/>
      <c r="Z17" s="31" t="str">
        <f t="shared" si="1"/>
        <v/>
      </c>
      <c r="AA17" s="31" t="str">
        <f t="shared" si="2"/>
        <v/>
      </c>
      <c r="AB17" s="28"/>
      <c r="AC17" s="107"/>
      <c r="AD17" s="33"/>
    </row>
    <row r="18" ht="15" customHeight="1" spans="1:30">
      <c r="A18" s="27"/>
      <c r="B18" s="28"/>
      <c r="C18" s="28"/>
      <c r="D18" s="28"/>
      <c r="E18" s="107"/>
      <c r="F18" s="107"/>
      <c r="G18" s="27"/>
      <c r="H18" s="164"/>
      <c r="I18" s="164"/>
      <c r="J18" s="164"/>
      <c r="K18" s="164"/>
      <c r="L18" s="164"/>
      <c r="M18" s="164"/>
      <c r="N18" s="164"/>
      <c r="O18" s="164"/>
      <c r="P18" s="107"/>
      <c r="Q18" s="164"/>
      <c r="R18" s="29"/>
      <c r="S18" s="97"/>
      <c r="T18" s="34"/>
      <c r="U18" s="31" t="str">
        <f t="shared" si="0"/>
        <v/>
      </c>
      <c r="V18" s="31"/>
      <c r="W18" s="30"/>
      <c r="X18" s="34"/>
      <c r="Y18" s="31"/>
      <c r="Z18" s="31" t="str">
        <f t="shared" si="1"/>
        <v/>
      </c>
      <c r="AA18" s="31" t="str">
        <f t="shared" si="2"/>
        <v/>
      </c>
      <c r="AB18" s="28"/>
      <c r="AC18" s="107"/>
      <c r="AD18" s="33"/>
    </row>
    <row r="19" ht="15" customHeight="1" spans="1:30">
      <c r="A19" s="27"/>
      <c r="B19" s="28"/>
      <c r="C19" s="28"/>
      <c r="D19" s="28"/>
      <c r="E19" s="107"/>
      <c r="F19" s="107"/>
      <c r="G19" s="27"/>
      <c r="H19" s="164"/>
      <c r="I19" s="164"/>
      <c r="J19" s="164"/>
      <c r="K19" s="164"/>
      <c r="L19" s="164"/>
      <c r="M19" s="164"/>
      <c r="N19" s="164"/>
      <c r="O19" s="164"/>
      <c r="P19" s="107"/>
      <c r="Q19" s="164"/>
      <c r="R19" s="29"/>
      <c r="S19" s="97"/>
      <c r="T19" s="34"/>
      <c r="U19" s="31" t="str">
        <f t="shared" si="0"/>
        <v/>
      </c>
      <c r="V19" s="31"/>
      <c r="W19" s="30"/>
      <c r="X19" s="34"/>
      <c r="Y19" s="31"/>
      <c r="Z19" s="31" t="str">
        <f t="shared" si="1"/>
        <v/>
      </c>
      <c r="AA19" s="31" t="str">
        <f t="shared" si="2"/>
        <v/>
      </c>
      <c r="AB19" s="28"/>
      <c r="AC19" s="107"/>
      <c r="AD19" s="33"/>
    </row>
    <row r="20" ht="15" customHeight="1" spans="1:30">
      <c r="A20" s="27"/>
      <c r="B20" s="28"/>
      <c r="C20" s="28"/>
      <c r="D20" s="28"/>
      <c r="E20" s="107"/>
      <c r="F20" s="107"/>
      <c r="G20" s="27"/>
      <c r="H20" s="164"/>
      <c r="I20" s="164"/>
      <c r="J20" s="164"/>
      <c r="K20" s="164"/>
      <c r="L20" s="164"/>
      <c r="M20" s="164"/>
      <c r="N20" s="164"/>
      <c r="O20" s="164"/>
      <c r="P20" s="107"/>
      <c r="Q20" s="164"/>
      <c r="R20" s="29"/>
      <c r="S20" s="97"/>
      <c r="T20" s="34"/>
      <c r="U20" s="31"/>
      <c r="V20" s="31"/>
      <c r="W20" s="30"/>
      <c r="X20" s="34"/>
      <c r="Y20" s="31"/>
      <c r="Z20" s="31" t="str">
        <f t="shared" si="1"/>
        <v/>
      </c>
      <c r="AA20" s="31" t="str">
        <f t="shared" si="2"/>
        <v/>
      </c>
      <c r="AB20" s="28"/>
      <c r="AC20" s="107"/>
      <c r="AD20" s="33"/>
    </row>
    <row r="21" ht="15" customHeight="1" spans="1:30">
      <c r="A21" s="27"/>
      <c r="B21" s="28"/>
      <c r="C21" s="28"/>
      <c r="D21" s="28"/>
      <c r="E21" s="107"/>
      <c r="F21" s="107"/>
      <c r="G21" s="27"/>
      <c r="H21" s="164"/>
      <c r="I21" s="164"/>
      <c r="J21" s="164"/>
      <c r="K21" s="164"/>
      <c r="L21" s="164"/>
      <c r="M21" s="164"/>
      <c r="N21" s="164"/>
      <c r="O21" s="164"/>
      <c r="P21" s="107"/>
      <c r="Q21" s="164"/>
      <c r="R21" s="29"/>
      <c r="S21" s="97"/>
      <c r="T21" s="34"/>
      <c r="U21" s="31"/>
      <c r="V21" s="31"/>
      <c r="W21" s="30"/>
      <c r="X21" s="34"/>
      <c r="Y21" s="31"/>
      <c r="Z21" s="31" t="str">
        <f t="shared" si="1"/>
        <v/>
      </c>
      <c r="AA21" s="31" t="str">
        <f t="shared" si="2"/>
        <v/>
      </c>
      <c r="AB21" s="28"/>
      <c r="AC21" s="107"/>
      <c r="AD21" s="33"/>
    </row>
    <row r="22" ht="15" customHeight="1" spans="1:30">
      <c r="A22" s="27"/>
      <c r="B22" s="28"/>
      <c r="C22" s="28"/>
      <c r="D22" s="28"/>
      <c r="E22" s="107"/>
      <c r="F22" s="107"/>
      <c r="G22" s="27"/>
      <c r="H22" s="164"/>
      <c r="I22" s="164"/>
      <c r="J22" s="164"/>
      <c r="K22" s="164"/>
      <c r="L22" s="164"/>
      <c r="M22" s="164"/>
      <c r="N22" s="164"/>
      <c r="O22" s="164"/>
      <c r="P22" s="107"/>
      <c r="Q22" s="164"/>
      <c r="R22" s="29"/>
      <c r="S22" s="97"/>
      <c r="T22" s="34"/>
      <c r="U22" s="31"/>
      <c r="V22" s="31"/>
      <c r="W22" s="30"/>
      <c r="X22" s="34"/>
      <c r="Y22" s="31"/>
      <c r="Z22" s="31" t="str">
        <f t="shared" si="1"/>
        <v/>
      </c>
      <c r="AA22" s="31" t="str">
        <f t="shared" si="2"/>
        <v/>
      </c>
      <c r="AB22" s="28"/>
      <c r="AC22" s="107"/>
      <c r="AD22" s="33"/>
    </row>
    <row r="23" ht="15" customHeight="1" spans="1:30">
      <c r="A23" s="27"/>
      <c r="B23" s="28"/>
      <c r="C23" s="28"/>
      <c r="D23" s="28"/>
      <c r="E23" s="107"/>
      <c r="F23" s="107"/>
      <c r="G23" s="27"/>
      <c r="H23" s="164"/>
      <c r="I23" s="164"/>
      <c r="J23" s="164"/>
      <c r="K23" s="164"/>
      <c r="L23" s="164"/>
      <c r="M23" s="164"/>
      <c r="N23" s="164"/>
      <c r="O23" s="164"/>
      <c r="P23" s="107"/>
      <c r="Q23" s="164"/>
      <c r="R23" s="29"/>
      <c r="S23" s="97"/>
      <c r="T23" s="34"/>
      <c r="U23" s="31"/>
      <c r="V23" s="31"/>
      <c r="W23" s="30"/>
      <c r="X23" s="34"/>
      <c r="Y23" s="31"/>
      <c r="Z23" s="31" t="str">
        <f t="shared" si="1"/>
        <v/>
      </c>
      <c r="AA23" s="31" t="str">
        <f t="shared" si="2"/>
        <v/>
      </c>
      <c r="AB23" s="28"/>
      <c r="AC23" s="107"/>
      <c r="AD23" s="33"/>
    </row>
    <row r="24" ht="15" customHeight="1" spans="1:30">
      <c r="A24" s="27"/>
      <c r="B24" s="28"/>
      <c r="C24" s="28"/>
      <c r="D24" s="28"/>
      <c r="E24" s="107"/>
      <c r="F24" s="107"/>
      <c r="G24" s="27"/>
      <c r="H24" s="164"/>
      <c r="I24" s="164"/>
      <c r="J24" s="164"/>
      <c r="K24" s="164"/>
      <c r="L24" s="164"/>
      <c r="M24" s="164"/>
      <c r="N24" s="164"/>
      <c r="O24" s="164"/>
      <c r="P24" s="107"/>
      <c r="Q24" s="164"/>
      <c r="R24" s="29"/>
      <c r="S24" s="97"/>
      <c r="T24" s="34"/>
      <c r="U24" s="31" t="str">
        <f t="shared" si="0"/>
        <v/>
      </c>
      <c r="V24" s="31"/>
      <c r="W24" s="30"/>
      <c r="X24" s="34"/>
      <c r="Y24" s="31"/>
      <c r="Z24" s="31" t="str">
        <f t="shared" si="1"/>
        <v/>
      </c>
      <c r="AA24" s="31" t="str">
        <f t="shared" si="2"/>
        <v/>
      </c>
      <c r="AB24" s="28"/>
      <c r="AC24" s="107"/>
      <c r="AD24" s="33"/>
    </row>
    <row r="25" ht="15" customHeight="1" spans="1:30">
      <c r="A25" s="27"/>
      <c r="B25" s="28"/>
      <c r="C25" s="28"/>
      <c r="D25" s="28"/>
      <c r="E25" s="107"/>
      <c r="F25" s="107"/>
      <c r="G25" s="27"/>
      <c r="H25" s="164"/>
      <c r="I25" s="164"/>
      <c r="J25" s="164"/>
      <c r="K25" s="164"/>
      <c r="L25" s="164"/>
      <c r="M25" s="164"/>
      <c r="N25" s="164"/>
      <c r="O25" s="164"/>
      <c r="P25" s="107"/>
      <c r="Q25" s="164"/>
      <c r="R25" s="29"/>
      <c r="S25" s="97"/>
      <c r="T25" s="34"/>
      <c r="U25" s="31" t="str">
        <f t="shared" si="0"/>
        <v/>
      </c>
      <c r="V25" s="31"/>
      <c r="W25" s="30"/>
      <c r="X25" s="34"/>
      <c r="Y25" s="31"/>
      <c r="Z25" s="31" t="str">
        <f t="shared" si="1"/>
        <v/>
      </c>
      <c r="AA25" s="31" t="str">
        <f t="shared" si="2"/>
        <v/>
      </c>
      <c r="AB25" s="28"/>
      <c r="AC25" s="107"/>
      <c r="AD25" s="33"/>
    </row>
    <row r="26" ht="15" customHeight="1" spans="1:30">
      <c r="A26" s="27"/>
      <c r="B26" s="28"/>
      <c r="C26" s="28"/>
      <c r="D26" s="28"/>
      <c r="E26" s="107"/>
      <c r="F26" s="107"/>
      <c r="G26" s="27"/>
      <c r="H26" s="164"/>
      <c r="I26" s="164"/>
      <c r="J26" s="164"/>
      <c r="K26" s="164"/>
      <c r="L26" s="164"/>
      <c r="M26" s="164"/>
      <c r="N26" s="164"/>
      <c r="O26" s="164"/>
      <c r="P26" s="107"/>
      <c r="Q26" s="164"/>
      <c r="R26" s="29"/>
      <c r="S26" s="97"/>
      <c r="T26" s="34"/>
      <c r="U26" s="31" t="str">
        <f t="shared" si="0"/>
        <v/>
      </c>
      <c r="V26" s="31"/>
      <c r="W26" s="30"/>
      <c r="X26" s="34"/>
      <c r="Y26" s="31"/>
      <c r="Z26" s="31" t="str">
        <f t="shared" si="1"/>
        <v/>
      </c>
      <c r="AA26" s="31" t="str">
        <f t="shared" si="2"/>
        <v/>
      </c>
      <c r="AB26" s="28"/>
      <c r="AC26" s="107"/>
      <c r="AD26" s="33"/>
    </row>
    <row r="27" ht="15" customHeight="1" spans="1:30">
      <c r="A27" s="27"/>
      <c r="B27" s="28"/>
      <c r="C27" s="28"/>
      <c r="D27" s="28"/>
      <c r="E27" s="107"/>
      <c r="F27" s="107"/>
      <c r="G27" s="27"/>
      <c r="H27" s="164"/>
      <c r="I27" s="164"/>
      <c r="J27" s="164"/>
      <c r="K27" s="164"/>
      <c r="L27" s="164"/>
      <c r="M27" s="164"/>
      <c r="N27" s="164"/>
      <c r="O27" s="164"/>
      <c r="P27" s="107"/>
      <c r="Q27" s="164"/>
      <c r="R27" s="29"/>
      <c r="S27" s="97"/>
      <c r="T27" s="34"/>
      <c r="U27" s="31" t="str">
        <f t="shared" si="0"/>
        <v/>
      </c>
      <c r="V27" s="31"/>
      <c r="W27" s="30"/>
      <c r="X27" s="34"/>
      <c r="Y27" s="31"/>
      <c r="Z27" s="31" t="str">
        <f t="shared" si="1"/>
        <v/>
      </c>
      <c r="AA27" s="31" t="str">
        <f t="shared" si="2"/>
        <v/>
      </c>
      <c r="AB27" s="28"/>
      <c r="AC27" s="107"/>
      <c r="AD27" s="33"/>
    </row>
    <row r="28" ht="15" customHeight="1" spans="1:30">
      <c r="A28" s="27"/>
      <c r="B28" s="28"/>
      <c r="C28" s="28"/>
      <c r="D28" s="28"/>
      <c r="E28" s="107"/>
      <c r="F28" s="107"/>
      <c r="G28" s="27"/>
      <c r="H28" s="164"/>
      <c r="I28" s="164"/>
      <c r="J28" s="164"/>
      <c r="K28" s="164"/>
      <c r="L28" s="164"/>
      <c r="M28" s="164"/>
      <c r="N28" s="164"/>
      <c r="O28" s="164"/>
      <c r="P28" s="107"/>
      <c r="Q28" s="164"/>
      <c r="R28" s="29"/>
      <c r="S28" s="97"/>
      <c r="T28" s="34"/>
      <c r="U28" s="31" t="str">
        <f t="shared" si="0"/>
        <v/>
      </c>
      <c r="V28" s="31"/>
      <c r="W28" s="30"/>
      <c r="X28" s="34"/>
      <c r="Y28" s="31"/>
      <c r="Z28" s="31" t="str">
        <f t="shared" si="1"/>
        <v/>
      </c>
      <c r="AA28" s="31" t="str">
        <f t="shared" si="2"/>
        <v/>
      </c>
      <c r="AB28" s="28"/>
      <c r="AC28" s="107"/>
      <c r="AD28" s="33"/>
    </row>
    <row r="29" ht="15" customHeight="1" spans="1:30">
      <c r="A29" s="41"/>
      <c r="B29" s="186"/>
      <c r="C29" s="186"/>
      <c r="D29" s="28"/>
      <c r="E29" s="107"/>
      <c r="F29" s="107"/>
      <c r="G29" s="27"/>
      <c r="H29" s="164"/>
      <c r="I29" s="164"/>
      <c r="J29" s="164"/>
      <c r="K29" s="164"/>
      <c r="L29" s="164"/>
      <c r="M29" s="164"/>
      <c r="N29" s="164"/>
      <c r="O29" s="164"/>
      <c r="P29" s="107"/>
      <c r="Q29" s="164"/>
      <c r="R29" s="29"/>
      <c r="S29" s="97"/>
      <c r="T29" s="34"/>
      <c r="U29" s="31" t="str">
        <f t="shared" si="0"/>
        <v/>
      </c>
      <c r="V29" s="40"/>
      <c r="W29" s="40"/>
      <c r="X29" s="34"/>
      <c r="Y29" s="40"/>
      <c r="Z29" s="31" t="str">
        <f t="shared" si="1"/>
        <v/>
      </c>
      <c r="AA29" s="31" t="str">
        <f t="shared" si="2"/>
        <v/>
      </c>
      <c r="AB29" s="28"/>
      <c r="AC29" s="107"/>
      <c r="AD29" s="33"/>
    </row>
    <row r="30" ht="15" customHeight="1" spans="1:30">
      <c r="A30" s="33"/>
      <c r="B30" s="33"/>
      <c r="C30" s="33"/>
      <c r="D30" s="28"/>
      <c r="E30" s="107"/>
      <c r="F30" s="107"/>
      <c r="G30" s="27"/>
      <c r="H30" s="164"/>
      <c r="I30" s="164"/>
      <c r="J30" s="164"/>
      <c r="K30" s="164"/>
      <c r="L30" s="164"/>
      <c r="M30" s="164"/>
      <c r="N30" s="164"/>
      <c r="O30" s="164"/>
      <c r="P30" s="107"/>
      <c r="Q30" s="164"/>
      <c r="R30" s="29"/>
      <c r="S30" s="97"/>
      <c r="T30" s="34"/>
      <c r="U30" s="31"/>
      <c r="V30" s="31"/>
      <c r="W30" s="30"/>
      <c r="X30" s="34"/>
      <c r="Y30" s="31"/>
      <c r="Z30" s="31" t="str">
        <f t="shared" si="1"/>
        <v/>
      </c>
      <c r="AA30" s="31" t="str">
        <f t="shared" si="2"/>
        <v/>
      </c>
      <c r="AB30" s="28"/>
      <c r="AC30" s="107"/>
      <c r="AD30" s="33"/>
    </row>
    <row r="31" s="14" customFormat="1" ht="15" customHeight="1" spans="1:30">
      <c r="A31" s="35" t="s">
        <v>740</v>
      </c>
      <c r="B31" s="127"/>
      <c r="C31" s="36"/>
      <c r="D31" s="36"/>
      <c r="E31" s="165"/>
      <c r="F31" s="165"/>
      <c r="G31" s="24"/>
      <c r="H31" s="109"/>
      <c r="I31" s="109"/>
      <c r="J31" s="109"/>
      <c r="K31" s="109"/>
      <c r="L31" s="109"/>
      <c r="M31" s="109"/>
      <c r="N31" s="109"/>
      <c r="O31" s="109"/>
      <c r="P31" s="109"/>
      <c r="Q31" s="109"/>
      <c r="R31" s="37"/>
      <c r="S31" s="88"/>
      <c r="T31" s="41"/>
      <c r="U31" s="40"/>
      <c r="V31" s="40">
        <f>SUM(V9:V30)</f>
        <v>0</v>
      </c>
      <c r="W31" s="40">
        <f t="shared" ref="W31:Y31" si="3">SUM(W9:W30)</f>
        <v>0</v>
      </c>
      <c r="X31" s="40">
        <f t="shared" si="3"/>
        <v>0</v>
      </c>
      <c r="Y31" s="40">
        <f t="shared" si="3"/>
        <v>0</v>
      </c>
      <c r="Z31" s="40" t="str">
        <f t="shared" si="1"/>
        <v/>
      </c>
      <c r="AA31" s="40" t="str">
        <f t="shared" si="2"/>
        <v/>
      </c>
      <c r="AB31" s="98"/>
      <c r="AC31" s="108"/>
      <c r="AD31" s="41"/>
    </row>
    <row r="32" ht="15" customHeight="1"/>
  </sheetData>
  <mergeCells count="34">
    <mergeCell ref="A2:AB2"/>
    <mergeCell ref="A3:AB3"/>
    <mergeCell ref="A4:AB4"/>
    <mergeCell ref="A31:C31"/>
    <mergeCell ref="A7:A8"/>
    <mergeCell ref="B7:B8"/>
    <mergeCell ref="C7:C8"/>
    <mergeCell ref="D7:D8"/>
    <mergeCell ref="E7:E8"/>
    <mergeCell ref="F7:F8"/>
    <mergeCell ref="G7:G8"/>
    <mergeCell ref="H7:H8"/>
    <mergeCell ref="I7:I8"/>
    <mergeCell ref="J7:J8"/>
    <mergeCell ref="K7:K8"/>
    <mergeCell ref="L7:L8"/>
    <mergeCell ref="M7:M8"/>
    <mergeCell ref="N7:N8"/>
    <mergeCell ref="O7:O8"/>
    <mergeCell ref="P7:P8"/>
    <mergeCell ref="Q7:Q8"/>
    <mergeCell ref="R7:R8"/>
    <mergeCell ref="S7:S8"/>
    <mergeCell ref="T7:T8"/>
    <mergeCell ref="U7:U8"/>
    <mergeCell ref="V7:V8"/>
    <mergeCell ref="W7:W8"/>
    <mergeCell ref="X7:X8"/>
    <mergeCell ref="Y7:Y8"/>
    <mergeCell ref="Z7:Z8"/>
    <mergeCell ref="AA7:AA8"/>
    <mergeCell ref="AB7:AB8"/>
    <mergeCell ref="AC7:AC8"/>
    <mergeCell ref="AD7:AD8"/>
  </mergeCells>
  <hyperlinks>
    <hyperlink ref="A1" location="索引目录!D34" display="返回索引页"/>
    <hyperlink ref="B1" location="投资性房地产汇总表!B10"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J45"/>
  <sheetViews>
    <sheetView workbookViewId="0">
      <selection activeCell="D18" sqref="D18"/>
    </sheetView>
  </sheetViews>
  <sheetFormatPr defaultColWidth="7" defaultRowHeight="18" customHeight="1"/>
  <cols>
    <col min="1" max="1" width="21.25" style="344" customWidth="1"/>
    <col min="2" max="2" width="4.5" style="345" customWidth="1"/>
    <col min="3" max="4" width="17.0833333333333" style="346" customWidth="1"/>
    <col min="5" max="5" width="8.25" style="344" customWidth="1"/>
    <col min="6" max="6" width="33.75" style="344" customWidth="1"/>
    <col min="7" max="7" width="4.58333333333333" style="345" customWidth="1"/>
    <col min="8" max="9" width="20.5" style="346" customWidth="1"/>
    <col min="10" max="10" width="15.5833333333333" style="344" customWidth="1"/>
    <col min="11" max="11" width="14.3333333333333" style="344"/>
    <col min="12" max="16384" width="7" style="344"/>
  </cols>
  <sheetData>
    <row r="1" s="341" customFormat="1" customHeight="1" spans="1:10">
      <c r="A1" s="347" t="s">
        <v>104</v>
      </c>
      <c r="B1" s="348"/>
      <c r="C1" s="348"/>
      <c r="D1" s="348"/>
      <c r="E1" s="348"/>
      <c r="F1" s="348"/>
      <c r="G1" s="348"/>
      <c r="H1" s="348"/>
      <c r="I1" s="348"/>
      <c r="J1" s="348"/>
    </row>
    <row r="2" s="341" customFormat="1" customHeight="1" spans="1:10">
      <c r="A2" s="349" t="s">
        <v>4</v>
      </c>
      <c r="B2" s="348"/>
      <c r="C2" s="348"/>
      <c r="D2" s="348"/>
      <c r="E2" s="348"/>
      <c r="F2" s="348"/>
      <c r="G2" s="348"/>
      <c r="H2" s="348"/>
      <c r="I2" s="348"/>
      <c r="J2" s="348"/>
    </row>
    <row r="3" s="342" customFormat="1" customHeight="1" spans="1:10">
      <c r="A3" s="350" t="e">
        <f>CONCATENATE(#REF!,#REF!,#REF!,#REF!,#REF!,#REF!)</f>
        <v>#REF!</v>
      </c>
      <c r="B3" s="350"/>
      <c r="C3" s="350"/>
      <c r="D3" s="350"/>
      <c r="E3" s="350"/>
      <c r="F3" s="350"/>
      <c r="G3" s="350"/>
      <c r="H3" s="350"/>
      <c r="I3" s="350"/>
      <c r="J3" s="350"/>
    </row>
    <row r="4" customHeight="1" spans="1:10">
      <c r="A4" s="351" t="e">
        <f>"编制单位:"&amp;#REF!</f>
        <v>#REF!</v>
      </c>
      <c r="B4" s="352"/>
      <c r="C4" s="352"/>
      <c r="E4" s="353"/>
      <c r="J4" s="354" t="s">
        <v>133</v>
      </c>
    </row>
    <row r="5" s="343" customFormat="1" customHeight="1" spans="1:10">
      <c r="A5" s="355" t="s">
        <v>196</v>
      </c>
      <c r="B5" s="355" t="s">
        <v>197</v>
      </c>
      <c r="C5" s="355" t="s">
        <v>198</v>
      </c>
      <c r="D5" s="355" t="s">
        <v>199</v>
      </c>
      <c r="E5" s="355" t="s">
        <v>200</v>
      </c>
      <c r="F5" s="355" t="s">
        <v>201</v>
      </c>
      <c r="G5" s="355" t="s">
        <v>197</v>
      </c>
      <c r="H5" s="355" t="s">
        <v>198</v>
      </c>
      <c r="I5" s="355" t="s">
        <v>199</v>
      </c>
      <c r="J5" s="355" t="s">
        <v>200</v>
      </c>
    </row>
    <row r="6" customHeight="1" spans="1:10">
      <c r="A6" s="356" t="s">
        <v>202</v>
      </c>
      <c r="B6" s="357">
        <v>1</v>
      </c>
      <c r="C6" s="358"/>
      <c r="D6" s="358"/>
      <c r="E6" s="359"/>
      <c r="F6" s="360" t="s">
        <v>203</v>
      </c>
      <c r="G6" s="357">
        <v>35</v>
      </c>
      <c r="H6" s="358"/>
      <c r="I6" s="358"/>
      <c r="J6" s="359"/>
    </row>
    <row r="7" customHeight="1" spans="1:10">
      <c r="A7" s="361" t="s">
        <v>8</v>
      </c>
      <c r="B7" s="357">
        <v>2</v>
      </c>
      <c r="C7" s="362"/>
      <c r="D7" s="362"/>
      <c r="E7" s="359"/>
      <c r="F7" s="361" t="s">
        <v>11</v>
      </c>
      <c r="G7" s="357">
        <v>36</v>
      </c>
      <c r="H7" s="362"/>
      <c r="I7" s="362"/>
      <c r="J7" s="359"/>
    </row>
    <row r="8" customHeight="1" spans="1:10">
      <c r="A8" s="361" t="s">
        <v>16</v>
      </c>
      <c r="B8" s="357">
        <v>3</v>
      </c>
      <c r="C8" s="362"/>
      <c r="D8" s="362"/>
      <c r="E8" s="359"/>
      <c r="F8" s="361" t="s">
        <v>13</v>
      </c>
      <c r="G8" s="357">
        <v>37</v>
      </c>
      <c r="H8" s="362"/>
      <c r="I8" s="362"/>
      <c r="J8" s="359"/>
    </row>
    <row r="9" customHeight="1" spans="1:10">
      <c r="A9" s="363" t="s">
        <v>25</v>
      </c>
      <c r="B9" s="357">
        <v>4</v>
      </c>
      <c r="C9" s="362"/>
      <c r="D9" s="362"/>
      <c r="E9" s="359"/>
      <c r="F9" s="363" t="s">
        <v>15</v>
      </c>
      <c r="G9" s="357">
        <v>38</v>
      </c>
      <c r="H9" s="362"/>
      <c r="I9" s="362"/>
      <c r="J9" s="359"/>
    </row>
    <row r="10" customHeight="1" spans="1:10">
      <c r="A10" s="363" t="s">
        <v>204</v>
      </c>
      <c r="B10" s="357">
        <v>5</v>
      </c>
      <c r="C10" s="362"/>
      <c r="D10" s="362"/>
      <c r="E10" s="359"/>
      <c r="F10" s="363" t="s">
        <v>205</v>
      </c>
      <c r="G10" s="357">
        <v>39</v>
      </c>
      <c r="H10" s="362"/>
      <c r="I10" s="362"/>
      <c r="J10" s="359"/>
    </row>
    <row r="11" customHeight="1" spans="1:10">
      <c r="A11" s="361" t="s">
        <v>206</v>
      </c>
      <c r="B11" s="357">
        <v>6</v>
      </c>
      <c r="C11" s="362"/>
      <c r="D11" s="362"/>
      <c r="E11" s="359"/>
      <c r="F11" s="361" t="s">
        <v>207</v>
      </c>
      <c r="G11" s="357">
        <v>40</v>
      </c>
      <c r="H11" s="362"/>
      <c r="I11" s="362"/>
      <c r="J11" s="359"/>
    </row>
    <row r="12" customHeight="1" spans="1:10">
      <c r="A12" s="363" t="s">
        <v>33</v>
      </c>
      <c r="B12" s="357">
        <v>7</v>
      </c>
      <c r="C12" s="362"/>
      <c r="D12" s="362"/>
      <c r="E12" s="359"/>
      <c r="F12" s="363" t="s">
        <v>24</v>
      </c>
      <c r="G12" s="357">
        <v>41</v>
      </c>
      <c r="H12" s="362"/>
      <c r="I12" s="362"/>
      <c r="J12" s="359"/>
    </row>
    <row r="13" customHeight="1" spans="1:10">
      <c r="A13" s="363" t="s">
        <v>39</v>
      </c>
      <c r="B13" s="357">
        <v>8</v>
      </c>
      <c r="C13" s="362"/>
      <c r="D13" s="362"/>
      <c r="E13" s="359"/>
      <c r="F13" s="361" t="s">
        <v>26</v>
      </c>
      <c r="G13" s="357">
        <v>42</v>
      </c>
      <c r="H13" s="362"/>
      <c r="I13" s="362"/>
      <c r="J13" s="359"/>
    </row>
    <row r="14" customHeight="1" spans="1:10">
      <c r="A14" s="363" t="s">
        <v>57</v>
      </c>
      <c r="B14" s="357">
        <v>9</v>
      </c>
      <c r="C14" s="358"/>
      <c r="D14" s="358"/>
      <c r="E14" s="359"/>
      <c r="F14" s="361" t="s">
        <v>28</v>
      </c>
      <c r="G14" s="357">
        <v>43</v>
      </c>
      <c r="H14" s="362"/>
      <c r="I14" s="362"/>
      <c r="J14" s="359"/>
    </row>
    <row r="15" customHeight="1" spans="1:10">
      <c r="A15" s="363" t="s">
        <v>59</v>
      </c>
      <c r="B15" s="357">
        <v>10</v>
      </c>
      <c r="C15" s="358"/>
      <c r="D15" s="358"/>
      <c r="E15" s="359"/>
      <c r="F15" s="361" t="s">
        <v>30</v>
      </c>
      <c r="G15" s="357">
        <v>44</v>
      </c>
      <c r="H15" s="362"/>
      <c r="I15" s="362"/>
      <c r="J15" s="359"/>
    </row>
    <row r="16" customHeight="1" spans="1:10">
      <c r="A16" s="361" t="s">
        <v>208</v>
      </c>
      <c r="B16" s="357">
        <v>11</v>
      </c>
      <c r="C16" s="358"/>
      <c r="D16" s="358"/>
      <c r="E16" s="359"/>
      <c r="F16" s="363" t="s">
        <v>209</v>
      </c>
      <c r="G16" s="357">
        <v>45</v>
      </c>
      <c r="H16" s="362"/>
      <c r="I16" s="362"/>
      <c r="J16" s="359"/>
    </row>
    <row r="17" customHeight="1" spans="1:10">
      <c r="A17" s="361" t="s">
        <v>102</v>
      </c>
      <c r="B17" s="357">
        <v>12</v>
      </c>
      <c r="C17" s="358"/>
      <c r="D17" s="358"/>
      <c r="E17" s="359"/>
      <c r="F17" s="361" t="s">
        <v>210</v>
      </c>
      <c r="G17" s="357">
        <v>46</v>
      </c>
      <c r="H17" s="362"/>
      <c r="I17" s="362"/>
      <c r="J17" s="359"/>
    </row>
    <row r="18" customHeight="1" spans="1:10">
      <c r="A18" s="355" t="s">
        <v>211</v>
      </c>
      <c r="B18" s="364">
        <v>13</v>
      </c>
      <c r="C18" s="365">
        <f>SUM(C7:C17)</f>
        <v>0</v>
      </c>
      <c r="D18" s="365">
        <f>SUM(D7:D17)</f>
        <v>0</v>
      </c>
      <c r="E18" s="366"/>
      <c r="F18" s="361" t="s">
        <v>41</v>
      </c>
      <c r="G18" s="357">
        <v>47</v>
      </c>
      <c r="H18" s="362"/>
      <c r="I18" s="362"/>
      <c r="J18" s="359"/>
    </row>
    <row r="19" customHeight="1" spans="1:10">
      <c r="A19" s="367" t="s">
        <v>212</v>
      </c>
      <c r="B19" s="357">
        <v>14</v>
      </c>
      <c r="C19" s="362"/>
      <c r="D19" s="362"/>
      <c r="E19" s="359"/>
      <c r="F19" s="368" t="s">
        <v>213</v>
      </c>
      <c r="G19" s="364">
        <v>48</v>
      </c>
      <c r="H19" s="369">
        <f>SUM(H7:H18)</f>
        <v>0</v>
      </c>
      <c r="I19" s="369">
        <f>SUM(I7:I18)</f>
        <v>0</v>
      </c>
      <c r="J19" s="359"/>
    </row>
    <row r="20" customHeight="1" spans="1:10">
      <c r="A20" s="363" t="s">
        <v>64</v>
      </c>
      <c r="B20" s="357">
        <v>15</v>
      </c>
      <c r="C20" s="358"/>
      <c r="D20" s="358"/>
      <c r="E20" s="359"/>
      <c r="F20" s="359" t="s">
        <v>214</v>
      </c>
      <c r="G20" s="357">
        <v>49</v>
      </c>
      <c r="H20" s="362"/>
      <c r="I20" s="362"/>
      <c r="J20" s="359"/>
    </row>
    <row r="21" customHeight="1" spans="1:10">
      <c r="A21" s="363" t="s">
        <v>65</v>
      </c>
      <c r="B21" s="357">
        <v>16</v>
      </c>
      <c r="C21" s="358"/>
      <c r="D21" s="358"/>
      <c r="E21" s="359"/>
      <c r="F21" s="361" t="s">
        <v>44</v>
      </c>
      <c r="G21" s="357">
        <v>50</v>
      </c>
      <c r="H21" s="362"/>
      <c r="I21" s="362"/>
      <c r="J21" s="359"/>
    </row>
    <row r="22" customHeight="1" spans="1:10">
      <c r="A22" s="361" t="s">
        <v>66</v>
      </c>
      <c r="B22" s="357">
        <v>17</v>
      </c>
      <c r="C22" s="358"/>
      <c r="D22" s="358"/>
      <c r="E22" s="359"/>
      <c r="F22" s="361" t="s">
        <v>46</v>
      </c>
      <c r="G22" s="357">
        <v>51</v>
      </c>
      <c r="H22" s="362"/>
      <c r="I22" s="362"/>
      <c r="J22" s="359"/>
    </row>
    <row r="23" customHeight="1" spans="1:10">
      <c r="A23" s="361" t="s">
        <v>67</v>
      </c>
      <c r="B23" s="357">
        <v>18</v>
      </c>
      <c r="C23" s="358"/>
      <c r="D23" s="358"/>
      <c r="E23" s="359"/>
      <c r="F23" s="363" t="s">
        <v>48</v>
      </c>
      <c r="G23" s="357">
        <v>52</v>
      </c>
      <c r="H23" s="362"/>
      <c r="I23" s="362"/>
      <c r="J23" s="359"/>
    </row>
    <row r="24" customHeight="1" spans="1:10">
      <c r="A24" s="363" t="s">
        <v>68</v>
      </c>
      <c r="B24" s="357">
        <v>19</v>
      </c>
      <c r="C24" s="358"/>
      <c r="D24" s="358"/>
      <c r="E24" s="359"/>
      <c r="F24" s="361" t="s">
        <v>50</v>
      </c>
      <c r="G24" s="357">
        <v>53</v>
      </c>
      <c r="H24" s="362"/>
      <c r="I24" s="362"/>
      <c r="J24" s="359"/>
    </row>
    <row r="25" customHeight="1" spans="1:10">
      <c r="A25" s="363" t="s">
        <v>69</v>
      </c>
      <c r="B25" s="357">
        <v>20</v>
      </c>
      <c r="C25" s="358"/>
      <c r="D25" s="358"/>
      <c r="E25" s="359"/>
      <c r="F25" s="361" t="s">
        <v>54</v>
      </c>
      <c r="G25" s="357">
        <v>54</v>
      </c>
      <c r="H25" s="362"/>
      <c r="I25" s="362"/>
      <c r="J25" s="359"/>
    </row>
    <row r="26" customHeight="1" spans="1:10">
      <c r="A26" s="363" t="s">
        <v>70</v>
      </c>
      <c r="B26" s="357">
        <v>21</v>
      </c>
      <c r="C26" s="358"/>
      <c r="D26" s="358"/>
      <c r="E26" s="359"/>
      <c r="F26" s="363" t="s">
        <v>56</v>
      </c>
      <c r="G26" s="357">
        <v>55</v>
      </c>
      <c r="H26" s="362"/>
      <c r="I26" s="362"/>
      <c r="J26" s="360"/>
    </row>
    <row r="27" customHeight="1" spans="1:10">
      <c r="A27" s="361" t="s">
        <v>75</v>
      </c>
      <c r="B27" s="357">
        <v>22</v>
      </c>
      <c r="C27" s="358"/>
      <c r="D27" s="358"/>
      <c r="E27" s="359"/>
      <c r="F27" s="361" t="s">
        <v>58</v>
      </c>
      <c r="G27" s="357">
        <v>56</v>
      </c>
      <c r="H27" s="358"/>
      <c r="I27" s="358"/>
      <c r="J27" s="359"/>
    </row>
    <row r="28" customHeight="1" spans="1:10">
      <c r="A28" s="361" t="s">
        <v>84</v>
      </c>
      <c r="B28" s="357">
        <v>23</v>
      </c>
      <c r="C28" s="358"/>
      <c r="D28" s="358"/>
      <c r="E28" s="359"/>
      <c r="F28" s="361" t="s">
        <v>60</v>
      </c>
      <c r="G28" s="357">
        <v>57</v>
      </c>
      <c r="H28" s="358"/>
      <c r="I28" s="358"/>
      <c r="J28" s="359"/>
    </row>
    <row r="29" customHeight="1" spans="1:10">
      <c r="A29" s="361" t="s">
        <v>90</v>
      </c>
      <c r="B29" s="357">
        <v>24</v>
      </c>
      <c r="C29" s="358"/>
      <c r="D29" s="358"/>
      <c r="E29" s="359"/>
      <c r="F29" s="368" t="s">
        <v>215</v>
      </c>
      <c r="G29" s="364">
        <v>58</v>
      </c>
      <c r="H29" s="369">
        <f>SUM(H21:H28)</f>
        <v>0</v>
      </c>
      <c r="I29" s="369">
        <f>SUM(I21:I28)</f>
        <v>0</v>
      </c>
      <c r="J29" s="366"/>
    </row>
    <row r="30" customHeight="1" spans="1:10">
      <c r="A30" s="361" t="s">
        <v>91</v>
      </c>
      <c r="B30" s="357">
        <v>25</v>
      </c>
      <c r="C30" s="358"/>
      <c r="D30" s="358"/>
      <c r="E30" s="359"/>
      <c r="F30" s="370" t="s">
        <v>216</v>
      </c>
      <c r="G30" s="364">
        <v>59</v>
      </c>
      <c r="H30" s="371">
        <f>H19+H29</f>
        <v>0</v>
      </c>
      <c r="I30" s="371">
        <f>I19+I29</f>
        <v>0</v>
      </c>
      <c r="J30" s="359"/>
    </row>
    <row r="31" customHeight="1" spans="1:10">
      <c r="A31" s="363" t="s">
        <v>92</v>
      </c>
      <c r="B31" s="357">
        <v>26</v>
      </c>
      <c r="C31" s="358"/>
      <c r="D31" s="358"/>
      <c r="E31" s="359"/>
      <c r="F31" s="360" t="s">
        <v>217</v>
      </c>
      <c r="G31" s="357">
        <v>60</v>
      </c>
      <c r="H31" s="358"/>
      <c r="I31" s="358"/>
      <c r="J31" s="359"/>
    </row>
    <row r="32" customHeight="1" spans="1:10">
      <c r="A32" s="361" t="s">
        <v>93</v>
      </c>
      <c r="B32" s="357">
        <v>27</v>
      </c>
      <c r="C32" s="358"/>
      <c r="D32" s="358"/>
      <c r="E32" s="359"/>
      <c r="F32" s="363" t="s">
        <v>218</v>
      </c>
      <c r="G32" s="357">
        <v>61</v>
      </c>
      <c r="H32" s="362"/>
      <c r="I32" s="362"/>
      <c r="J32" s="359"/>
    </row>
    <row r="33" customHeight="1" spans="1:10">
      <c r="A33" s="361" t="s">
        <v>98</v>
      </c>
      <c r="B33" s="357">
        <v>28</v>
      </c>
      <c r="C33" s="358"/>
      <c r="D33" s="358"/>
      <c r="E33" s="359"/>
      <c r="F33" s="363" t="s">
        <v>219</v>
      </c>
      <c r="G33" s="357">
        <v>62</v>
      </c>
      <c r="H33" s="362"/>
      <c r="I33" s="362"/>
      <c r="J33" s="359"/>
    </row>
    <row r="34" customHeight="1" spans="1:10">
      <c r="A34" s="361" t="s">
        <v>99</v>
      </c>
      <c r="B34" s="357">
        <v>29</v>
      </c>
      <c r="C34" s="358"/>
      <c r="D34" s="358"/>
      <c r="E34" s="359"/>
      <c r="F34" s="363" t="s">
        <v>220</v>
      </c>
      <c r="G34" s="357">
        <v>63</v>
      </c>
      <c r="H34" s="362"/>
      <c r="I34" s="362"/>
      <c r="J34" s="359"/>
    </row>
    <row r="35" customHeight="1" spans="1:10">
      <c r="A35" s="361" t="s">
        <v>100</v>
      </c>
      <c r="B35" s="357">
        <v>30</v>
      </c>
      <c r="C35" s="358"/>
      <c r="D35" s="358"/>
      <c r="E35" s="359"/>
      <c r="F35" s="363" t="s">
        <v>221</v>
      </c>
      <c r="G35" s="357">
        <v>64</v>
      </c>
      <c r="H35" s="362"/>
      <c r="I35" s="362"/>
      <c r="J35" s="359"/>
    </row>
    <row r="36" customHeight="1" spans="1:10">
      <c r="A36" s="361" t="s">
        <v>101</v>
      </c>
      <c r="B36" s="357">
        <v>31</v>
      </c>
      <c r="C36" s="358"/>
      <c r="D36" s="358"/>
      <c r="E36" s="359"/>
      <c r="F36" s="361" t="s">
        <v>222</v>
      </c>
      <c r="G36" s="357">
        <v>65</v>
      </c>
      <c r="H36" s="362"/>
      <c r="I36" s="362"/>
      <c r="J36" s="359"/>
    </row>
    <row r="37" customHeight="1" spans="1:10">
      <c r="A37" s="363" t="s">
        <v>102</v>
      </c>
      <c r="B37" s="357">
        <v>32</v>
      </c>
      <c r="C37" s="358"/>
      <c r="D37" s="358"/>
      <c r="E37" s="359"/>
      <c r="F37" s="361" t="s">
        <v>223</v>
      </c>
      <c r="G37" s="357">
        <v>66</v>
      </c>
      <c r="H37" s="372"/>
      <c r="I37" s="372"/>
      <c r="J37" s="359"/>
    </row>
    <row r="38" customHeight="1" spans="1:10">
      <c r="A38" s="355" t="s">
        <v>224</v>
      </c>
      <c r="B38" s="364">
        <v>33</v>
      </c>
      <c r="C38" s="365">
        <f>SUM(C20:C37)</f>
        <v>0</v>
      </c>
      <c r="D38" s="365">
        <f>SUM(D20:D37)</f>
        <v>0</v>
      </c>
      <c r="E38" s="366"/>
      <c r="F38" s="363" t="s">
        <v>225</v>
      </c>
      <c r="G38" s="357">
        <v>67</v>
      </c>
      <c r="H38" s="372"/>
      <c r="I38" s="372"/>
      <c r="J38" s="359"/>
    </row>
    <row r="39" customHeight="1" spans="1:10">
      <c r="A39" s="367"/>
      <c r="B39" s="357"/>
      <c r="C39" s="372"/>
      <c r="D39" s="372"/>
      <c r="E39" s="367"/>
      <c r="F39" s="363" t="s">
        <v>226</v>
      </c>
      <c r="G39" s="357">
        <v>68</v>
      </c>
      <c r="H39" s="372"/>
      <c r="I39" s="372"/>
      <c r="J39" s="359"/>
    </row>
    <row r="40" customHeight="1" spans="1:10">
      <c r="A40" s="373"/>
      <c r="B40" s="374"/>
      <c r="C40" s="375"/>
      <c r="D40" s="375"/>
      <c r="E40" s="376"/>
      <c r="F40" s="361" t="s">
        <v>227</v>
      </c>
      <c r="G40" s="357">
        <v>69</v>
      </c>
      <c r="H40" s="358"/>
      <c r="I40" s="358"/>
      <c r="J40" s="359"/>
    </row>
    <row r="41" customHeight="1" spans="1:10">
      <c r="A41" s="377"/>
      <c r="B41" s="378"/>
      <c r="C41" s="379"/>
      <c r="D41" s="379"/>
      <c r="E41" s="380"/>
      <c r="F41" s="361" t="s">
        <v>228</v>
      </c>
      <c r="G41" s="357">
        <v>70</v>
      </c>
      <c r="H41" s="362"/>
      <c r="I41" s="362"/>
      <c r="J41" s="381"/>
    </row>
    <row r="42" customHeight="1" spans="1:10">
      <c r="A42" s="377"/>
      <c r="B42" s="378"/>
      <c r="C42" s="379"/>
      <c r="D42" s="379"/>
      <c r="E42" s="380"/>
      <c r="F42" s="382" t="s">
        <v>229</v>
      </c>
      <c r="G42" s="364">
        <v>71</v>
      </c>
      <c r="H42" s="383">
        <f>SUM(H32,H33,H36,H38,H39,H40,H41)-H37</f>
        <v>0</v>
      </c>
      <c r="I42" s="383">
        <f>SUM(I32,I33,I36,I38,I39,I40,I41)-I37</f>
        <v>0</v>
      </c>
      <c r="J42" s="359"/>
    </row>
    <row r="43" customHeight="1" spans="1:10">
      <c r="A43" s="384" t="s">
        <v>230</v>
      </c>
      <c r="B43" s="385">
        <v>34</v>
      </c>
      <c r="C43" s="371">
        <f>SUM(C38,C18)</f>
        <v>0</v>
      </c>
      <c r="D43" s="371">
        <f>SUM(D38,D18)</f>
        <v>0</v>
      </c>
      <c r="E43" s="386"/>
      <c r="F43" s="387" t="s">
        <v>231</v>
      </c>
      <c r="G43" s="364">
        <v>72</v>
      </c>
      <c r="H43" s="388">
        <f>H30+H42</f>
        <v>0</v>
      </c>
      <c r="I43" s="388">
        <f>I30+I42</f>
        <v>0</v>
      </c>
      <c r="J43" s="359"/>
    </row>
    <row r="44" customHeight="1" spans="1:10">
      <c r="A44" s="389" t="s">
        <v>232</v>
      </c>
      <c r="E44" s="389" t="s">
        <v>233</v>
      </c>
      <c r="H44" s="354" t="s">
        <v>234</v>
      </c>
    </row>
    <row r="45" customHeight="1" spans="1:10">
      <c r="F45" s="390" t="s">
        <v>235</v>
      </c>
      <c r="G45" s="391"/>
      <c r="H45" s="392">
        <f>H43-C43</f>
        <v>0</v>
      </c>
      <c r="I45" s="392">
        <f>I43-D43</f>
        <v>0</v>
      </c>
    </row>
  </sheetData>
  <sheetProtection formatCells="0" formatRows="0" insertRows="0" deleteRows="0" sort="0" autoFilter="0" pivotTables="0"/>
  <mergeCells count="3">
    <mergeCell ref="A2:J2"/>
    <mergeCell ref="A3:J3"/>
    <mergeCell ref="A4:C4"/>
  </mergeCells>
  <hyperlinks>
    <hyperlink ref="A1" location="索引目录!C4" display="返回索引页"/>
  </hyperlinks>
  <printOptions horizontalCentered="1"/>
  <pageMargins left="1.10236220472441" right="0.433070866141732" top="0.393700787401575" bottom="0.196850393700787" header="0.511811023622047" footer="0.511811023622047"/>
  <pageSetup paperSize="9" scale="74" orientation="landscape"/>
  <headerFooter alignWithMargins="0"/>
  <drawing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dimension ref="A1:S30"/>
  <sheetViews>
    <sheetView zoomScale="90" zoomScaleNormal="90" workbookViewId="0">
      <pane ySplit="7" topLeftCell="A17" activePane="bottomLeft" state="frozen"/>
      <selection/>
      <selection pane="bottomLeft" activeCell="B1" sqref="B1"/>
    </sheetView>
  </sheetViews>
  <sheetFormatPr defaultColWidth="9" defaultRowHeight="15.75" customHeight="1"/>
  <cols>
    <col min="1" max="1" width="7.58333333333333" style="15" customWidth="1"/>
    <col min="2" max="2" width="8.58333333333333" style="15" customWidth="1"/>
    <col min="3" max="3" width="9.58333333333333" style="15" customWidth="1"/>
    <col min="4" max="4" width="4.75" style="15" customWidth="1"/>
    <col min="5" max="5" width="10.5" style="15" customWidth="1"/>
    <col min="6" max="6" width="7.75" style="15" customWidth="1"/>
    <col min="7" max="8" width="5.25" style="15" customWidth="1"/>
    <col min="9" max="10" width="5.08333333333333" style="15" customWidth="1"/>
    <col min="11" max="11" width="8" style="15" customWidth="1"/>
    <col min="12" max="12" width="8.5" style="15" customWidth="1"/>
    <col min="13" max="13" width="11.25" style="15" hidden="1" customWidth="1" outlineLevel="1"/>
    <col min="14" max="14" width="9.25" style="15" customWidth="1" collapsed="1"/>
    <col min="15" max="15" width="9.25" style="15" customWidth="1"/>
    <col min="16" max="16" width="7.25" style="15" customWidth="1"/>
    <col min="17" max="17" width="8.08333333333333" style="15" customWidth="1"/>
    <col min="18" max="18" width="7.58333333333333" style="15" customWidth="1"/>
    <col min="19" max="19" width="13.0833333333333" style="15" hidden="1" customWidth="1" outlineLevel="1"/>
    <col min="20" max="20" width="9" style="15" collapsed="1"/>
    <col min="21" max="16384" width="9" style="15"/>
  </cols>
  <sheetData>
    <row r="1" s="85" customFormat="1" ht="10.5" spans="1:19">
      <c r="A1" s="90" t="s">
        <v>412</v>
      </c>
      <c r="B1" s="86" t="s">
        <v>362</v>
      </c>
      <c r="C1" s="87"/>
      <c r="D1" s="87"/>
      <c r="E1" s="87"/>
      <c r="F1" s="87"/>
      <c r="G1" s="87"/>
      <c r="H1" s="87"/>
      <c r="I1" s="87"/>
      <c r="J1" s="87"/>
      <c r="K1" s="87"/>
      <c r="L1" s="87"/>
      <c r="M1" s="87"/>
      <c r="N1" s="87"/>
      <c r="O1" s="87"/>
      <c r="P1" s="87"/>
      <c r="Q1" s="87"/>
      <c r="R1" s="87"/>
    </row>
    <row r="2" s="12" customFormat="1" ht="30" customHeight="1" spans="1:19">
      <c r="A2" s="19" t="s">
        <v>741</v>
      </c>
      <c r="B2" s="19"/>
      <c r="C2" s="19"/>
      <c r="D2" s="19"/>
      <c r="E2" s="19"/>
      <c r="F2" s="19"/>
      <c r="G2" s="19"/>
      <c r="H2" s="19"/>
      <c r="I2" s="19"/>
      <c r="J2" s="19"/>
      <c r="K2" s="19"/>
      <c r="L2" s="19"/>
      <c r="M2" s="19"/>
      <c r="N2" s="19"/>
      <c r="O2" s="19"/>
      <c r="P2" s="19"/>
      <c r="Q2" s="19"/>
      <c r="R2" s="19"/>
    </row>
    <row r="3" s="12" customFormat="1" ht="15" customHeight="1" spans="1:19">
      <c r="A3" s="174" t="s">
        <v>711</v>
      </c>
      <c r="B3" s="174"/>
      <c r="C3" s="174"/>
      <c r="D3" s="174"/>
      <c r="E3" s="174"/>
      <c r="F3" s="174"/>
      <c r="G3" s="174"/>
      <c r="H3" s="174"/>
      <c r="I3" s="174"/>
      <c r="J3" s="174"/>
      <c r="K3" s="174"/>
      <c r="L3" s="174"/>
      <c r="M3" s="174"/>
      <c r="N3" s="174"/>
      <c r="O3" s="174"/>
      <c r="P3" s="174"/>
      <c r="Q3" s="174"/>
      <c r="R3" s="174"/>
    </row>
    <row r="4" ht="15" customHeight="1" spans="1:19">
      <c r="A4" s="20" t="e">
        <f>CONCATENATE(#REF!,#REF!,#REF!,#REF!,#REF!,#REF!,#REF!)</f>
        <v>#REF!</v>
      </c>
      <c r="B4" s="20"/>
      <c r="C4" s="20"/>
      <c r="D4" s="20"/>
      <c r="E4" s="20"/>
      <c r="F4" s="20"/>
      <c r="G4" s="20"/>
      <c r="H4" s="20"/>
      <c r="I4" s="20"/>
      <c r="J4" s="20"/>
      <c r="K4" s="20"/>
      <c r="L4" s="20"/>
      <c r="M4" s="20"/>
      <c r="N4" s="20"/>
      <c r="O4" s="20"/>
      <c r="P4" s="20"/>
      <c r="Q4" s="20"/>
      <c r="R4" s="20"/>
    </row>
    <row r="5" ht="15" customHeight="1" spans="1:19">
      <c r="A5" s="20"/>
      <c r="B5" s="20"/>
      <c r="C5" s="20"/>
      <c r="D5" s="20"/>
      <c r="E5" s="20"/>
      <c r="F5" s="20"/>
      <c r="G5" s="20"/>
      <c r="H5" s="20"/>
      <c r="I5" s="20"/>
      <c r="J5" s="20"/>
      <c r="K5" s="21"/>
      <c r="L5" s="21"/>
      <c r="M5" s="21"/>
      <c r="N5" s="21"/>
      <c r="O5" s="21"/>
      <c r="P5" s="21"/>
      <c r="Q5" s="21"/>
      <c r="R5" s="46" t="s">
        <v>742</v>
      </c>
    </row>
    <row r="6" ht="15" customHeight="1" spans="1:19">
      <c r="A6" s="23" t="e">
        <f>#REF!&amp;#REF!</f>
        <v>#REF!</v>
      </c>
      <c r="R6" s="22" t="s">
        <v>282</v>
      </c>
    </row>
    <row r="7" s="91" customFormat="1" ht="26" spans="1:19">
      <c r="A7" s="52" t="s">
        <v>283</v>
      </c>
      <c r="B7" s="52" t="s">
        <v>743</v>
      </c>
      <c r="C7" s="52" t="s">
        <v>744</v>
      </c>
      <c r="D7" s="52" t="s">
        <v>745</v>
      </c>
      <c r="E7" s="52" t="s">
        <v>746</v>
      </c>
      <c r="F7" s="52" t="s">
        <v>747</v>
      </c>
      <c r="G7" s="52" t="s">
        <v>748</v>
      </c>
      <c r="H7" s="52" t="s">
        <v>749</v>
      </c>
      <c r="I7" s="52" t="s">
        <v>750</v>
      </c>
      <c r="J7" s="52" t="s">
        <v>751</v>
      </c>
      <c r="K7" s="52" t="s">
        <v>752</v>
      </c>
      <c r="L7" s="52" t="s">
        <v>592</v>
      </c>
      <c r="M7" s="92" t="s">
        <v>243</v>
      </c>
      <c r="N7" s="26" t="s">
        <v>244</v>
      </c>
      <c r="O7" s="52" t="s">
        <v>245</v>
      </c>
      <c r="P7" s="52" t="s">
        <v>246</v>
      </c>
      <c r="Q7" s="52" t="s">
        <v>285</v>
      </c>
      <c r="R7" s="52" t="s">
        <v>419</v>
      </c>
      <c r="S7" s="24" t="s">
        <v>734</v>
      </c>
    </row>
    <row r="8" s="14" customFormat="1" ht="15" customHeight="1" spans="1:19">
      <c r="A8" s="27"/>
      <c r="B8" s="28"/>
      <c r="C8" s="28"/>
      <c r="D8" s="28"/>
      <c r="E8" s="28"/>
      <c r="F8" s="29"/>
      <c r="G8" s="28"/>
      <c r="H8" s="27"/>
      <c r="I8" s="27"/>
      <c r="J8" s="27"/>
      <c r="K8" s="31"/>
      <c r="L8" s="31"/>
      <c r="M8" s="30"/>
      <c r="N8" s="34"/>
      <c r="O8" s="31"/>
      <c r="P8" s="34" t="str">
        <f>IF(OR(AND(N8=0,O8=0),O8=0),"",O8-N8)</f>
        <v/>
      </c>
      <c r="Q8" s="69" t="str">
        <f>IF(ISERROR(P8/N8),"",P8/ABS(N8)*100)</f>
        <v/>
      </c>
      <c r="R8" s="33"/>
      <c r="S8" s="41"/>
    </row>
    <row r="9" ht="15" customHeight="1" spans="1:19">
      <c r="A9" s="27"/>
      <c r="B9" s="28"/>
      <c r="C9" s="28"/>
      <c r="D9" s="28"/>
      <c r="E9" s="28"/>
      <c r="F9" s="29"/>
      <c r="G9" s="27"/>
      <c r="H9" s="27"/>
      <c r="I9" s="27"/>
      <c r="J9" s="27"/>
      <c r="K9" s="31"/>
      <c r="L9" s="31"/>
      <c r="M9" s="30"/>
      <c r="N9" s="34"/>
      <c r="O9" s="31"/>
      <c r="P9" s="31" t="str">
        <f t="shared" ref="P9:P30" si="0">IF(OR(AND(N9=0,O9=0),O9=0),"",O9-N9)</f>
        <v/>
      </c>
      <c r="Q9" s="31" t="str">
        <f t="shared" ref="Q9:Q30" si="1">IF(ISERROR(P9/N9),"",P9/ABS(N9)*100)</f>
        <v/>
      </c>
      <c r="R9" s="33"/>
      <c r="S9" s="33"/>
    </row>
    <row r="10" ht="15" customHeight="1" spans="1:19">
      <c r="A10" s="27"/>
      <c r="B10" s="28"/>
      <c r="C10" s="28"/>
      <c r="D10" s="28"/>
      <c r="E10" s="28"/>
      <c r="F10" s="29"/>
      <c r="G10" s="27"/>
      <c r="H10" s="27"/>
      <c r="I10" s="27"/>
      <c r="J10" s="27"/>
      <c r="K10" s="31"/>
      <c r="L10" s="31"/>
      <c r="M10" s="30"/>
      <c r="N10" s="34"/>
      <c r="O10" s="31"/>
      <c r="P10" s="31" t="str">
        <f t="shared" si="0"/>
        <v/>
      </c>
      <c r="Q10" s="31" t="str">
        <f t="shared" si="1"/>
        <v/>
      </c>
      <c r="R10" s="33"/>
      <c r="S10" s="33"/>
    </row>
    <row r="11" ht="15" customHeight="1" spans="1:19">
      <c r="A11" s="27"/>
      <c r="B11" s="28"/>
      <c r="C11" s="28"/>
      <c r="D11" s="28"/>
      <c r="E11" s="28"/>
      <c r="F11" s="29"/>
      <c r="G11" s="27"/>
      <c r="H11" s="27"/>
      <c r="I11" s="27"/>
      <c r="J11" s="27"/>
      <c r="K11" s="31"/>
      <c r="L11" s="31"/>
      <c r="M11" s="30"/>
      <c r="N11" s="34"/>
      <c r="O11" s="31"/>
      <c r="P11" s="31" t="str">
        <f t="shared" si="0"/>
        <v/>
      </c>
      <c r="Q11" s="31" t="str">
        <f t="shared" si="1"/>
        <v/>
      </c>
      <c r="R11" s="33"/>
      <c r="S11" s="33"/>
    </row>
    <row r="12" ht="15" customHeight="1" spans="1:19">
      <c r="A12" s="27"/>
      <c r="B12" s="28"/>
      <c r="C12" s="28"/>
      <c r="D12" s="28"/>
      <c r="E12" s="28"/>
      <c r="F12" s="29"/>
      <c r="G12" s="27"/>
      <c r="H12" s="27"/>
      <c r="I12" s="27"/>
      <c r="J12" s="27"/>
      <c r="K12" s="31"/>
      <c r="L12" s="31"/>
      <c r="M12" s="30"/>
      <c r="N12" s="34"/>
      <c r="O12" s="31"/>
      <c r="P12" s="31" t="str">
        <f t="shared" si="0"/>
        <v/>
      </c>
      <c r="Q12" s="31" t="str">
        <f t="shared" si="1"/>
        <v/>
      </c>
      <c r="R12" s="33"/>
      <c r="S12" s="33"/>
    </row>
    <row r="13" ht="15" customHeight="1" spans="1:19">
      <c r="A13" s="27"/>
      <c r="B13" s="28"/>
      <c r="C13" s="28"/>
      <c r="D13" s="28"/>
      <c r="E13" s="28"/>
      <c r="F13" s="29"/>
      <c r="G13" s="27"/>
      <c r="H13" s="27"/>
      <c r="I13" s="27"/>
      <c r="J13" s="27"/>
      <c r="K13" s="31"/>
      <c r="L13" s="31"/>
      <c r="M13" s="30"/>
      <c r="N13" s="34"/>
      <c r="O13" s="31"/>
      <c r="P13" s="31" t="str">
        <f t="shared" si="0"/>
        <v/>
      </c>
      <c r="Q13" s="31" t="str">
        <f t="shared" si="1"/>
        <v/>
      </c>
      <c r="R13" s="33"/>
      <c r="S13" s="33"/>
    </row>
    <row r="14" ht="15" customHeight="1" spans="1:19">
      <c r="A14" s="27"/>
      <c r="B14" s="28"/>
      <c r="C14" s="28"/>
      <c r="D14" s="28"/>
      <c r="E14" s="28"/>
      <c r="F14" s="29"/>
      <c r="G14" s="27"/>
      <c r="H14" s="27"/>
      <c r="I14" s="27"/>
      <c r="J14" s="27"/>
      <c r="K14" s="31"/>
      <c r="L14" s="31"/>
      <c r="M14" s="30"/>
      <c r="N14" s="34"/>
      <c r="O14" s="31"/>
      <c r="P14" s="31" t="str">
        <f t="shared" si="0"/>
        <v/>
      </c>
      <c r="Q14" s="31" t="str">
        <f t="shared" si="1"/>
        <v/>
      </c>
      <c r="R14" s="33"/>
      <c r="S14" s="33"/>
    </row>
    <row r="15" ht="15" customHeight="1" spans="1:19">
      <c r="A15" s="27"/>
      <c r="B15" s="28"/>
      <c r="C15" s="28"/>
      <c r="D15" s="28"/>
      <c r="E15" s="28"/>
      <c r="F15" s="29"/>
      <c r="G15" s="27"/>
      <c r="H15" s="27"/>
      <c r="I15" s="27"/>
      <c r="J15" s="27"/>
      <c r="K15" s="31"/>
      <c r="L15" s="31"/>
      <c r="M15" s="30"/>
      <c r="N15" s="34"/>
      <c r="O15" s="31"/>
      <c r="P15" s="31" t="str">
        <f t="shared" si="0"/>
        <v/>
      </c>
      <c r="Q15" s="31" t="str">
        <f t="shared" si="1"/>
        <v/>
      </c>
      <c r="R15" s="33"/>
      <c r="S15" s="33"/>
    </row>
    <row r="16" ht="15" customHeight="1" spans="1:19">
      <c r="A16" s="27"/>
      <c r="B16" s="28"/>
      <c r="C16" s="28"/>
      <c r="D16" s="28"/>
      <c r="E16" s="28"/>
      <c r="F16" s="29"/>
      <c r="G16" s="27"/>
      <c r="H16" s="27"/>
      <c r="I16" s="27"/>
      <c r="J16" s="27"/>
      <c r="K16" s="31"/>
      <c r="L16" s="31"/>
      <c r="M16" s="30"/>
      <c r="N16" s="34"/>
      <c r="O16" s="31"/>
      <c r="P16" s="31" t="str">
        <f t="shared" si="0"/>
        <v/>
      </c>
      <c r="Q16" s="31" t="str">
        <f t="shared" si="1"/>
        <v/>
      </c>
      <c r="R16" s="33"/>
      <c r="S16" s="33"/>
    </row>
    <row r="17" ht="15" customHeight="1" spans="1:19">
      <c r="A17" s="27"/>
      <c r="B17" s="28"/>
      <c r="C17" s="28"/>
      <c r="D17" s="28"/>
      <c r="E17" s="28"/>
      <c r="F17" s="29"/>
      <c r="G17" s="27"/>
      <c r="H17" s="27"/>
      <c r="I17" s="27"/>
      <c r="J17" s="27"/>
      <c r="K17" s="31"/>
      <c r="L17" s="31"/>
      <c r="M17" s="30"/>
      <c r="N17" s="34"/>
      <c r="O17" s="31"/>
      <c r="P17" s="31" t="str">
        <f t="shared" si="0"/>
        <v/>
      </c>
      <c r="Q17" s="31" t="str">
        <f t="shared" si="1"/>
        <v/>
      </c>
      <c r="R17" s="33"/>
      <c r="S17" s="33"/>
    </row>
    <row r="18" ht="15" customHeight="1" spans="1:19">
      <c r="A18" s="27"/>
      <c r="B18" s="28"/>
      <c r="C18" s="28"/>
      <c r="D18" s="28"/>
      <c r="E18" s="28"/>
      <c r="F18" s="29"/>
      <c r="G18" s="27"/>
      <c r="H18" s="27"/>
      <c r="I18" s="27"/>
      <c r="J18" s="27"/>
      <c r="K18" s="31"/>
      <c r="L18" s="31"/>
      <c r="M18" s="30"/>
      <c r="N18" s="34"/>
      <c r="O18" s="31"/>
      <c r="P18" s="31" t="str">
        <f t="shared" si="0"/>
        <v/>
      </c>
      <c r="Q18" s="31" t="str">
        <f t="shared" si="1"/>
        <v/>
      </c>
      <c r="R18" s="33"/>
      <c r="S18" s="33"/>
    </row>
    <row r="19" ht="15" customHeight="1" spans="1:19">
      <c r="A19" s="27"/>
      <c r="B19" s="28"/>
      <c r="C19" s="28"/>
      <c r="D19" s="28"/>
      <c r="E19" s="28"/>
      <c r="F19" s="29"/>
      <c r="G19" s="27"/>
      <c r="H19" s="27"/>
      <c r="I19" s="27"/>
      <c r="J19" s="27"/>
      <c r="K19" s="31"/>
      <c r="L19" s="31"/>
      <c r="M19" s="30"/>
      <c r="N19" s="34"/>
      <c r="O19" s="31"/>
      <c r="P19" s="31" t="str">
        <f t="shared" si="0"/>
        <v/>
      </c>
      <c r="Q19" s="31" t="str">
        <f t="shared" si="1"/>
        <v/>
      </c>
      <c r="R19" s="33"/>
      <c r="S19" s="33"/>
    </row>
    <row r="20" ht="15" customHeight="1" spans="1:19">
      <c r="A20" s="27"/>
      <c r="B20" s="28"/>
      <c r="C20" s="28"/>
      <c r="D20" s="28"/>
      <c r="E20" s="28"/>
      <c r="F20" s="29"/>
      <c r="G20" s="27"/>
      <c r="H20" s="27"/>
      <c r="I20" s="27"/>
      <c r="J20" s="27"/>
      <c r="K20" s="31"/>
      <c r="L20" s="31"/>
      <c r="M20" s="30"/>
      <c r="N20" s="34"/>
      <c r="O20" s="31"/>
      <c r="P20" s="31" t="str">
        <f t="shared" si="0"/>
        <v/>
      </c>
      <c r="Q20" s="31" t="str">
        <f t="shared" si="1"/>
        <v/>
      </c>
      <c r="R20" s="33"/>
      <c r="S20" s="33"/>
    </row>
    <row r="21" ht="15" customHeight="1" spans="1:19">
      <c r="A21" s="27"/>
      <c r="B21" s="28"/>
      <c r="C21" s="28"/>
      <c r="D21" s="28"/>
      <c r="E21" s="28"/>
      <c r="F21" s="29"/>
      <c r="G21" s="27"/>
      <c r="H21" s="27"/>
      <c r="I21" s="27"/>
      <c r="J21" s="27"/>
      <c r="K21" s="31"/>
      <c r="L21" s="31"/>
      <c r="M21" s="30"/>
      <c r="N21" s="34"/>
      <c r="O21" s="31"/>
      <c r="P21" s="31" t="str">
        <f t="shared" si="0"/>
        <v/>
      </c>
      <c r="Q21" s="31" t="str">
        <f t="shared" si="1"/>
        <v/>
      </c>
      <c r="R21" s="33"/>
      <c r="S21" s="33"/>
    </row>
    <row r="22" ht="15" customHeight="1" spans="1:19">
      <c r="A22" s="27"/>
      <c r="B22" s="28"/>
      <c r="C22" s="28"/>
      <c r="D22" s="28"/>
      <c r="E22" s="28"/>
      <c r="F22" s="29"/>
      <c r="G22" s="27"/>
      <c r="H22" s="27"/>
      <c r="I22" s="27"/>
      <c r="J22" s="27"/>
      <c r="K22" s="31"/>
      <c r="L22" s="31"/>
      <c r="M22" s="30"/>
      <c r="N22" s="34"/>
      <c r="O22" s="31"/>
      <c r="P22" s="31" t="str">
        <f t="shared" si="0"/>
        <v/>
      </c>
      <c r="Q22" s="31" t="str">
        <f t="shared" si="1"/>
        <v/>
      </c>
      <c r="R22" s="33"/>
      <c r="S22" s="33"/>
    </row>
    <row r="23" ht="15" customHeight="1" spans="1:19">
      <c r="A23" s="27"/>
      <c r="B23" s="28"/>
      <c r="C23" s="28"/>
      <c r="D23" s="28"/>
      <c r="E23" s="28"/>
      <c r="F23" s="29"/>
      <c r="G23" s="27"/>
      <c r="H23" s="27"/>
      <c r="I23" s="27"/>
      <c r="J23" s="27"/>
      <c r="K23" s="31"/>
      <c r="L23" s="31"/>
      <c r="M23" s="30"/>
      <c r="N23" s="34"/>
      <c r="O23" s="31"/>
      <c r="P23" s="31" t="str">
        <f t="shared" si="0"/>
        <v/>
      </c>
      <c r="Q23" s="31" t="str">
        <f t="shared" si="1"/>
        <v/>
      </c>
      <c r="R23" s="33"/>
      <c r="S23" s="33"/>
    </row>
    <row r="24" ht="15" customHeight="1" spans="1:19">
      <c r="A24" s="27"/>
      <c r="B24" s="28"/>
      <c r="C24" s="28"/>
      <c r="D24" s="28"/>
      <c r="E24" s="28"/>
      <c r="F24" s="29"/>
      <c r="G24" s="27"/>
      <c r="H24" s="27"/>
      <c r="I24" s="27"/>
      <c r="J24" s="27"/>
      <c r="K24" s="31"/>
      <c r="L24" s="31"/>
      <c r="M24" s="30"/>
      <c r="N24" s="34"/>
      <c r="O24" s="31"/>
      <c r="P24" s="31" t="str">
        <f t="shared" si="0"/>
        <v/>
      </c>
      <c r="Q24" s="31" t="str">
        <f t="shared" si="1"/>
        <v/>
      </c>
      <c r="R24" s="33"/>
      <c r="S24" s="33"/>
    </row>
    <row r="25" ht="15" customHeight="1" spans="1:19">
      <c r="A25" s="27"/>
      <c r="B25" s="28"/>
      <c r="C25" s="28"/>
      <c r="D25" s="28"/>
      <c r="E25" s="28"/>
      <c r="F25" s="29"/>
      <c r="G25" s="27"/>
      <c r="H25" s="27"/>
      <c r="I25" s="27"/>
      <c r="J25" s="27"/>
      <c r="K25" s="31"/>
      <c r="L25" s="31"/>
      <c r="M25" s="30"/>
      <c r="N25" s="34"/>
      <c r="O25" s="31"/>
      <c r="P25" s="31" t="str">
        <f t="shared" si="0"/>
        <v/>
      </c>
      <c r="Q25" s="31" t="str">
        <f t="shared" si="1"/>
        <v/>
      </c>
      <c r="R25" s="33"/>
      <c r="S25" s="33"/>
    </row>
    <row r="26" ht="15" customHeight="1" spans="1:19">
      <c r="A26" s="27"/>
      <c r="B26" s="28"/>
      <c r="C26" s="28"/>
      <c r="D26" s="28"/>
      <c r="E26" s="28"/>
      <c r="F26" s="29"/>
      <c r="G26" s="27"/>
      <c r="H26" s="27"/>
      <c r="I26" s="27"/>
      <c r="J26" s="27"/>
      <c r="K26" s="31"/>
      <c r="L26" s="31"/>
      <c r="M26" s="30"/>
      <c r="N26" s="34"/>
      <c r="O26" s="31"/>
      <c r="P26" s="31" t="str">
        <f t="shared" si="0"/>
        <v/>
      </c>
      <c r="Q26" s="31" t="str">
        <f t="shared" si="1"/>
        <v/>
      </c>
      <c r="R26" s="33"/>
      <c r="S26" s="33"/>
    </row>
    <row r="27" ht="15" customHeight="1" spans="1:19">
      <c r="A27" s="27"/>
      <c r="B27" s="28"/>
      <c r="C27" s="28"/>
      <c r="D27" s="28"/>
      <c r="E27" s="28"/>
      <c r="F27" s="29"/>
      <c r="G27" s="27"/>
      <c r="H27" s="27"/>
      <c r="I27" s="27"/>
      <c r="J27" s="27"/>
      <c r="K27" s="31"/>
      <c r="L27" s="31"/>
      <c r="M27" s="30"/>
      <c r="N27" s="34"/>
      <c r="O27" s="31"/>
      <c r="P27" s="31" t="str">
        <f t="shared" si="0"/>
        <v/>
      </c>
      <c r="Q27" s="31" t="str">
        <f t="shared" si="1"/>
        <v/>
      </c>
      <c r="R27" s="33"/>
      <c r="S27" s="33"/>
    </row>
    <row r="28" ht="15" customHeight="1" spans="1:19">
      <c r="A28" s="93" t="s">
        <v>475</v>
      </c>
      <c r="B28" s="175"/>
      <c r="C28" s="176"/>
      <c r="D28" s="28"/>
      <c r="E28" s="28"/>
      <c r="F28" s="29"/>
      <c r="G28" s="27"/>
      <c r="H28" s="27"/>
      <c r="I28" s="27"/>
      <c r="J28" s="27"/>
      <c r="K28" s="31"/>
      <c r="L28" s="40">
        <f>SUM(L8:L27)</f>
        <v>0</v>
      </c>
      <c r="M28" s="38">
        <f>SUM(M8:M27)</f>
        <v>0</v>
      </c>
      <c r="N28" s="40">
        <f>SUM(N8:N27)</f>
        <v>0</v>
      </c>
      <c r="O28" s="40">
        <f>SUM(O8:O27)</f>
        <v>0</v>
      </c>
      <c r="P28" s="40" t="str">
        <f t="shared" si="0"/>
        <v/>
      </c>
      <c r="Q28" s="31" t="str">
        <f t="shared" si="1"/>
        <v/>
      </c>
      <c r="R28" s="33"/>
      <c r="S28" s="33"/>
    </row>
    <row r="29" s="14" customFormat="1" ht="15" customHeight="1" spans="1:19">
      <c r="A29" s="95" t="s">
        <v>514</v>
      </c>
      <c r="B29" s="177"/>
      <c r="C29" s="96"/>
      <c r="D29" s="98"/>
      <c r="E29" s="98"/>
      <c r="F29" s="37"/>
      <c r="G29" s="24"/>
      <c r="H29" s="24"/>
      <c r="I29" s="24"/>
      <c r="J29" s="24"/>
      <c r="K29" s="40"/>
      <c r="L29" s="31"/>
      <c r="M29" s="30"/>
      <c r="N29" s="34"/>
      <c r="O29" s="31"/>
      <c r="P29" s="31" t="str">
        <f t="shared" si="0"/>
        <v/>
      </c>
      <c r="Q29" s="31" t="str">
        <f t="shared" si="1"/>
        <v/>
      </c>
      <c r="R29" s="41"/>
      <c r="S29" s="41"/>
    </row>
    <row r="30" s="14" customFormat="1" ht="15" customHeight="1" spans="1:19">
      <c r="A30" s="98" t="s">
        <v>478</v>
      </c>
      <c r="B30" s="98"/>
      <c r="C30" s="98"/>
      <c r="D30" s="41"/>
      <c r="E30" s="41"/>
      <c r="F30" s="88"/>
      <c r="G30" s="24"/>
      <c r="H30" s="24"/>
      <c r="I30" s="24"/>
      <c r="J30" s="24"/>
      <c r="K30" s="40"/>
      <c r="L30" s="40">
        <f>L28-L29</f>
        <v>0</v>
      </c>
      <c r="M30" s="38">
        <f>M28-M29</f>
        <v>0</v>
      </c>
      <c r="N30" s="40">
        <f>N28-N29</f>
        <v>0</v>
      </c>
      <c r="O30" s="40">
        <f>O28-O29</f>
        <v>0</v>
      </c>
      <c r="P30" s="40" t="str">
        <f t="shared" si="0"/>
        <v/>
      </c>
      <c r="Q30" s="31" t="str">
        <f t="shared" si="1"/>
        <v/>
      </c>
      <c r="R30" s="41"/>
      <c r="S30" s="41"/>
    </row>
  </sheetData>
  <mergeCells count="6">
    <mergeCell ref="A2:R2"/>
    <mergeCell ref="A3:R3"/>
    <mergeCell ref="A4:R4"/>
    <mergeCell ref="A28:C28"/>
    <mergeCell ref="A29:C29"/>
    <mergeCell ref="A30:C30"/>
  </mergeCells>
  <hyperlinks>
    <hyperlink ref="B1" location="投资性房地产汇总表!B13" display="返回"/>
    <hyperlink ref="A1" location="索引目录!D34" display="返回索引页"/>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dimension ref="A1:S30"/>
  <sheetViews>
    <sheetView zoomScale="90" zoomScaleNormal="90" workbookViewId="0">
      <pane ySplit="7" topLeftCell="A8" activePane="bottomLeft" state="frozen"/>
      <selection/>
      <selection pane="bottomLeft" activeCell="B1" sqref="B1"/>
    </sheetView>
  </sheetViews>
  <sheetFormatPr defaultColWidth="9" defaultRowHeight="15.75" customHeight="1"/>
  <cols>
    <col min="1" max="1" width="7.58333333333333" style="15" customWidth="1"/>
    <col min="2" max="2" width="8.58333333333333" style="15" customWidth="1"/>
    <col min="3" max="4" width="9.58333333333333" style="15" customWidth="1"/>
    <col min="5" max="5" width="10.5" style="15" customWidth="1"/>
    <col min="6" max="6" width="7.75" style="15" customWidth="1"/>
    <col min="7" max="8" width="5.25" style="15" customWidth="1"/>
    <col min="9" max="10" width="5.08333333333333" style="15" customWidth="1"/>
    <col min="11" max="11" width="8" style="15" customWidth="1"/>
    <col min="12" max="12" width="11.8333333333333" style="15" customWidth="1"/>
    <col min="13" max="13" width="11.25" style="15" hidden="1" customWidth="1" outlineLevel="1"/>
    <col min="14" max="14" width="9.25" style="15" customWidth="1" collapsed="1"/>
    <col min="15" max="15" width="9.25" style="15" customWidth="1"/>
    <col min="16" max="16" width="7.25" style="15" customWidth="1"/>
    <col min="17" max="17" width="8.25" style="15" customWidth="1"/>
    <col min="18" max="18" width="7.58333333333333" style="15" customWidth="1"/>
    <col min="19" max="19" width="13.0833333333333" style="15" hidden="1" customWidth="1" outlineLevel="1"/>
    <col min="20" max="20" width="9" style="15" collapsed="1"/>
    <col min="21" max="16384" width="9" style="15"/>
  </cols>
  <sheetData>
    <row r="1" s="85" customFormat="1" ht="10.5" spans="1:19">
      <c r="A1" s="90" t="s">
        <v>412</v>
      </c>
      <c r="B1" s="90" t="s">
        <v>402</v>
      </c>
      <c r="C1" s="87"/>
      <c r="D1" s="87"/>
      <c r="E1" s="87"/>
      <c r="F1" s="87"/>
      <c r="G1" s="87"/>
      <c r="H1" s="87"/>
      <c r="I1" s="87"/>
      <c r="J1" s="87"/>
      <c r="K1" s="87"/>
      <c r="L1" s="87"/>
      <c r="M1" s="87"/>
      <c r="N1" s="87"/>
      <c r="O1" s="87"/>
      <c r="P1" s="87"/>
      <c r="Q1" s="87"/>
      <c r="R1" s="87"/>
    </row>
    <row r="2" s="12" customFormat="1" ht="30" customHeight="1" spans="1:19">
      <c r="A2" s="19" t="s">
        <v>741</v>
      </c>
      <c r="B2" s="19"/>
      <c r="C2" s="19"/>
      <c r="D2" s="19"/>
      <c r="E2" s="19"/>
      <c r="F2" s="19"/>
      <c r="G2" s="19"/>
      <c r="H2" s="19"/>
      <c r="I2" s="19"/>
      <c r="J2" s="19"/>
      <c r="K2" s="19"/>
      <c r="L2" s="19"/>
      <c r="M2" s="19"/>
      <c r="N2" s="19"/>
      <c r="O2" s="19"/>
      <c r="P2" s="19"/>
      <c r="Q2" s="19"/>
      <c r="R2" s="19"/>
    </row>
    <row r="3" s="12" customFormat="1" ht="15" customHeight="1" spans="1:19">
      <c r="A3" s="174" t="s">
        <v>737</v>
      </c>
      <c r="B3" s="174"/>
      <c r="C3" s="174"/>
      <c r="D3" s="174"/>
      <c r="E3" s="174"/>
      <c r="F3" s="174"/>
      <c r="G3" s="174"/>
      <c r="H3" s="174"/>
      <c r="I3" s="174"/>
      <c r="J3" s="174"/>
      <c r="K3" s="174"/>
      <c r="L3" s="174"/>
      <c r="M3" s="174"/>
      <c r="N3" s="174"/>
      <c r="O3" s="174"/>
      <c r="P3" s="174"/>
      <c r="Q3" s="174"/>
      <c r="R3" s="174"/>
    </row>
    <row r="4" ht="15" customHeight="1" spans="1:19">
      <c r="A4" s="20" t="e">
        <f>CONCATENATE(#REF!,#REF!,#REF!,#REF!,#REF!,#REF!,#REF!)</f>
        <v>#REF!</v>
      </c>
      <c r="B4" s="20"/>
      <c r="C4" s="20"/>
      <c r="D4" s="20"/>
      <c r="E4" s="20"/>
      <c r="F4" s="20"/>
      <c r="G4" s="20"/>
      <c r="H4" s="20"/>
      <c r="I4" s="20"/>
      <c r="J4" s="20"/>
      <c r="K4" s="20"/>
      <c r="L4" s="20"/>
      <c r="M4" s="20"/>
      <c r="N4" s="20"/>
      <c r="O4" s="20"/>
      <c r="P4" s="20"/>
      <c r="Q4" s="20"/>
      <c r="R4" s="20"/>
    </row>
    <row r="5" ht="15" customHeight="1" spans="1:19">
      <c r="A5" s="20"/>
      <c r="B5" s="20"/>
      <c r="C5" s="20"/>
      <c r="D5" s="20"/>
      <c r="E5" s="20"/>
      <c r="F5" s="20"/>
      <c r="G5" s="20"/>
      <c r="H5" s="20"/>
      <c r="I5" s="20"/>
      <c r="J5" s="20"/>
      <c r="K5" s="21"/>
      <c r="L5" s="21"/>
      <c r="M5" s="21"/>
      <c r="N5" s="21"/>
      <c r="O5" s="21"/>
      <c r="P5" s="21"/>
      <c r="Q5" s="21"/>
      <c r="R5" s="22" t="s">
        <v>753</v>
      </c>
    </row>
    <row r="6" ht="15" customHeight="1" spans="1:19">
      <c r="A6" s="23" t="e">
        <f>#REF!&amp;#REF!</f>
        <v>#REF!</v>
      </c>
      <c r="R6" s="22" t="s">
        <v>282</v>
      </c>
    </row>
    <row r="7" s="91" customFormat="1" ht="26" spans="1:19">
      <c r="A7" s="52" t="s">
        <v>283</v>
      </c>
      <c r="B7" s="52" t="s">
        <v>743</v>
      </c>
      <c r="C7" s="52" t="s">
        <v>744</v>
      </c>
      <c r="D7" s="52" t="s">
        <v>745</v>
      </c>
      <c r="E7" s="52" t="s">
        <v>746</v>
      </c>
      <c r="F7" s="52" t="s">
        <v>747</v>
      </c>
      <c r="G7" s="52" t="s">
        <v>748</v>
      </c>
      <c r="H7" s="52" t="s">
        <v>749</v>
      </c>
      <c r="I7" s="52" t="s">
        <v>750</v>
      </c>
      <c r="J7" s="52" t="s">
        <v>751</v>
      </c>
      <c r="K7" s="52" t="s">
        <v>752</v>
      </c>
      <c r="L7" s="52" t="s">
        <v>592</v>
      </c>
      <c r="M7" s="92" t="s">
        <v>243</v>
      </c>
      <c r="N7" s="26" t="s">
        <v>244</v>
      </c>
      <c r="O7" s="52" t="s">
        <v>245</v>
      </c>
      <c r="P7" s="52" t="s">
        <v>246</v>
      </c>
      <c r="Q7" s="52" t="s">
        <v>285</v>
      </c>
      <c r="R7" s="52" t="s">
        <v>419</v>
      </c>
      <c r="S7" s="24" t="s">
        <v>734</v>
      </c>
    </row>
    <row r="8" s="14" customFormat="1" ht="15" customHeight="1" spans="1:19">
      <c r="A8" s="27"/>
      <c r="B8" s="28"/>
      <c r="C8" s="28"/>
      <c r="D8" s="28"/>
      <c r="E8" s="28"/>
      <c r="F8" s="29"/>
      <c r="G8" s="27"/>
      <c r="H8" s="27"/>
      <c r="I8" s="27"/>
      <c r="J8" s="27"/>
      <c r="K8" s="31"/>
      <c r="L8" s="31"/>
      <c r="M8" s="30"/>
      <c r="N8" s="34"/>
      <c r="O8" s="31"/>
      <c r="P8" s="34" t="str">
        <f>IF(OR(AND(N8=0,O8=0),O8=0),"",O8-N8)</f>
        <v/>
      </c>
      <c r="Q8" s="69" t="str">
        <f>IF(ISERROR(P8/N8),"",P8/ABS(N8)*100)</f>
        <v/>
      </c>
      <c r="R8" s="33"/>
      <c r="S8" s="41"/>
    </row>
    <row r="9" ht="15" customHeight="1" spans="1:19">
      <c r="A9" s="27"/>
      <c r="B9" s="28"/>
      <c r="C9" s="28"/>
      <c r="D9" s="28"/>
      <c r="E9" s="28"/>
      <c r="F9" s="29"/>
      <c r="G9" s="27"/>
      <c r="H9" s="27"/>
      <c r="I9" s="27"/>
      <c r="J9" s="27"/>
      <c r="K9" s="31"/>
      <c r="L9" s="31"/>
      <c r="M9" s="30"/>
      <c r="N9" s="34"/>
      <c r="O9" s="31"/>
      <c r="P9" s="31" t="str">
        <f t="shared" ref="P9:P30" si="0">IF(OR(AND(N9=0,O9=0),O9=0),"",O9-N9)</f>
        <v/>
      </c>
      <c r="Q9" s="31" t="str">
        <f t="shared" ref="Q9:Q30" si="1">IF(ISERROR(P9/N9),"",P9/ABS(N9)*100)</f>
        <v/>
      </c>
      <c r="R9" s="33"/>
      <c r="S9" s="33"/>
    </row>
    <row r="10" ht="15" customHeight="1" spans="1:19">
      <c r="A10" s="27"/>
      <c r="B10" s="28"/>
      <c r="C10" s="28"/>
      <c r="D10" s="28"/>
      <c r="E10" s="28"/>
      <c r="F10" s="29"/>
      <c r="G10" s="27"/>
      <c r="H10" s="27"/>
      <c r="I10" s="27"/>
      <c r="J10" s="27"/>
      <c r="K10" s="31"/>
      <c r="L10" s="31"/>
      <c r="M10" s="30"/>
      <c r="N10" s="34"/>
      <c r="O10" s="31"/>
      <c r="P10" s="31" t="str">
        <f t="shared" si="0"/>
        <v/>
      </c>
      <c r="Q10" s="31" t="str">
        <f t="shared" si="1"/>
        <v/>
      </c>
      <c r="R10" s="33"/>
      <c r="S10" s="33"/>
    </row>
    <row r="11" ht="15" customHeight="1" spans="1:19">
      <c r="A11" s="27"/>
      <c r="B11" s="28"/>
      <c r="C11" s="28"/>
      <c r="D11" s="28"/>
      <c r="E11" s="28"/>
      <c r="F11" s="29"/>
      <c r="G11" s="27"/>
      <c r="H11" s="27"/>
      <c r="I11" s="27"/>
      <c r="J11" s="27"/>
      <c r="K11" s="31"/>
      <c r="L11" s="31"/>
      <c r="M11" s="30"/>
      <c r="N11" s="34"/>
      <c r="O11" s="31"/>
      <c r="P11" s="31" t="str">
        <f t="shared" si="0"/>
        <v/>
      </c>
      <c r="Q11" s="31" t="str">
        <f t="shared" si="1"/>
        <v/>
      </c>
      <c r="R11" s="33"/>
      <c r="S11" s="33"/>
    </row>
    <row r="12" ht="15" customHeight="1" spans="1:19">
      <c r="A12" s="27"/>
      <c r="B12" s="28"/>
      <c r="C12" s="28"/>
      <c r="D12" s="28"/>
      <c r="E12" s="28"/>
      <c r="F12" s="29"/>
      <c r="G12" s="27"/>
      <c r="H12" s="27"/>
      <c r="I12" s="27"/>
      <c r="J12" s="27"/>
      <c r="K12" s="31"/>
      <c r="L12" s="31"/>
      <c r="M12" s="30"/>
      <c r="N12" s="34"/>
      <c r="O12" s="31"/>
      <c r="P12" s="31" t="str">
        <f t="shared" si="0"/>
        <v/>
      </c>
      <c r="Q12" s="31" t="str">
        <f t="shared" si="1"/>
        <v/>
      </c>
      <c r="R12" s="33"/>
      <c r="S12" s="33"/>
    </row>
    <row r="13" ht="15" customHeight="1" spans="1:19">
      <c r="A13" s="27"/>
      <c r="B13" s="28"/>
      <c r="C13" s="28"/>
      <c r="D13" s="28"/>
      <c r="E13" s="28"/>
      <c r="F13" s="29"/>
      <c r="G13" s="27"/>
      <c r="H13" s="27"/>
      <c r="I13" s="27"/>
      <c r="J13" s="27"/>
      <c r="K13" s="31"/>
      <c r="L13" s="31"/>
      <c r="M13" s="30"/>
      <c r="N13" s="34"/>
      <c r="O13" s="31"/>
      <c r="P13" s="31" t="str">
        <f t="shared" si="0"/>
        <v/>
      </c>
      <c r="Q13" s="31" t="str">
        <f t="shared" si="1"/>
        <v/>
      </c>
      <c r="R13" s="33"/>
      <c r="S13" s="33"/>
    </row>
    <row r="14" ht="15" customHeight="1" spans="1:19">
      <c r="A14" s="27"/>
      <c r="B14" s="28"/>
      <c r="C14" s="28"/>
      <c r="D14" s="28"/>
      <c r="E14" s="28"/>
      <c r="F14" s="29"/>
      <c r="G14" s="27"/>
      <c r="H14" s="27"/>
      <c r="I14" s="27"/>
      <c r="J14" s="27"/>
      <c r="K14" s="31"/>
      <c r="L14" s="31"/>
      <c r="M14" s="30"/>
      <c r="N14" s="34"/>
      <c r="O14" s="31"/>
      <c r="P14" s="31" t="str">
        <f t="shared" si="0"/>
        <v/>
      </c>
      <c r="Q14" s="31" t="str">
        <f t="shared" si="1"/>
        <v/>
      </c>
      <c r="R14" s="33"/>
      <c r="S14" s="33"/>
    </row>
    <row r="15" ht="15" customHeight="1" spans="1:19">
      <c r="A15" s="27"/>
      <c r="B15" s="28"/>
      <c r="C15" s="28"/>
      <c r="D15" s="28"/>
      <c r="E15" s="28"/>
      <c r="F15" s="29"/>
      <c r="G15" s="27"/>
      <c r="H15" s="27"/>
      <c r="I15" s="27"/>
      <c r="J15" s="27"/>
      <c r="K15" s="31"/>
      <c r="L15" s="31"/>
      <c r="M15" s="30"/>
      <c r="N15" s="34"/>
      <c r="O15" s="31"/>
      <c r="P15" s="31" t="str">
        <f t="shared" si="0"/>
        <v/>
      </c>
      <c r="Q15" s="31" t="str">
        <f t="shared" si="1"/>
        <v/>
      </c>
      <c r="R15" s="33"/>
      <c r="S15" s="33"/>
    </row>
    <row r="16" ht="15" customHeight="1" spans="1:19">
      <c r="A16" s="27"/>
      <c r="B16" s="28"/>
      <c r="C16" s="28"/>
      <c r="D16" s="28"/>
      <c r="E16" s="28"/>
      <c r="F16" s="29"/>
      <c r="G16" s="27"/>
      <c r="H16" s="27"/>
      <c r="I16" s="27"/>
      <c r="J16" s="27"/>
      <c r="K16" s="31"/>
      <c r="L16" s="31"/>
      <c r="M16" s="30"/>
      <c r="N16" s="34"/>
      <c r="O16" s="31"/>
      <c r="P16" s="31" t="str">
        <f t="shared" si="0"/>
        <v/>
      </c>
      <c r="Q16" s="31" t="str">
        <f t="shared" si="1"/>
        <v/>
      </c>
      <c r="R16" s="33"/>
      <c r="S16" s="33"/>
    </row>
    <row r="17" ht="15" customHeight="1" spans="1:19">
      <c r="A17" s="27"/>
      <c r="B17" s="28"/>
      <c r="C17" s="28"/>
      <c r="D17" s="28"/>
      <c r="E17" s="28"/>
      <c r="F17" s="29"/>
      <c r="G17" s="27"/>
      <c r="H17" s="27"/>
      <c r="I17" s="27"/>
      <c r="J17" s="27"/>
      <c r="K17" s="31"/>
      <c r="L17" s="31"/>
      <c r="M17" s="30"/>
      <c r="N17" s="34"/>
      <c r="O17" s="31"/>
      <c r="P17" s="31" t="str">
        <f t="shared" si="0"/>
        <v/>
      </c>
      <c r="Q17" s="31" t="str">
        <f t="shared" si="1"/>
        <v/>
      </c>
      <c r="R17" s="33"/>
      <c r="S17" s="33"/>
    </row>
    <row r="18" ht="15" customHeight="1" spans="1:19">
      <c r="A18" s="27"/>
      <c r="B18" s="28"/>
      <c r="C18" s="28"/>
      <c r="D18" s="28"/>
      <c r="E18" s="28"/>
      <c r="F18" s="29"/>
      <c r="G18" s="27"/>
      <c r="H18" s="27"/>
      <c r="I18" s="27"/>
      <c r="J18" s="27"/>
      <c r="K18" s="31"/>
      <c r="L18" s="31"/>
      <c r="M18" s="30"/>
      <c r="N18" s="34"/>
      <c r="O18" s="31"/>
      <c r="P18" s="31" t="str">
        <f t="shared" si="0"/>
        <v/>
      </c>
      <c r="Q18" s="31" t="str">
        <f t="shared" si="1"/>
        <v/>
      </c>
      <c r="R18" s="33"/>
      <c r="S18" s="33"/>
    </row>
    <row r="19" ht="15" customHeight="1" spans="1:19">
      <c r="A19" s="27"/>
      <c r="B19" s="28"/>
      <c r="C19" s="28"/>
      <c r="D19" s="28"/>
      <c r="E19" s="28"/>
      <c r="F19" s="29"/>
      <c r="G19" s="27"/>
      <c r="H19" s="27"/>
      <c r="I19" s="27"/>
      <c r="J19" s="27"/>
      <c r="K19" s="31"/>
      <c r="L19" s="31"/>
      <c r="M19" s="30"/>
      <c r="N19" s="34"/>
      <c r="O19" s="31"/>
      <c r="P19" s="31" t="str">
        <f t="shared" si="0"/>
        <v/>
      </c>
      <c r="Q19" s="31" t="str">
        <f t="shared" si="1"/>
        <v/>
      </c>
      <c r="R19" s="33"/>
      <c r="S19" s="33"/>
    </row>
    <row r="20" ht="15" customHeight="1" spans="1:19">
      <c r="A20" s="27"/>
      <c r="B20" s="28"/>
      <c r="C20" s="28"/>
      <c r="D20" s="28"/>
      <c r="E20" s="28"/>
      <c r="F20" s="29"/>
      <c r="G20" s="27"/>
      <c r="H20" s="27"/>
      <c r="I20" s="27"/>
      <c r="J20" s="27"/>
      <c r="K20" s="31"/>
      <c r="L20" s="31"/>
      <c r="M20" s="30"/>
      <c r="N20" s="34"/>
      <c r="O20" s="31"/>
      <c r="P20" s="31" t="str">
        <f t="shared" si="0"/>
        <v/>
      </c>
      <c r="Q20" s="31" t="str">
        <f t="shared" si="1"/>
        <v/>
      </c>
      <c r="R20" s="33"/>
      <c r="S20" s="33"/>
    </row>
    <row r="21" ht="15" customHeight="1" spans="1:19">
      <c r="A21" s="27"/>
      <c r="B21" s="28"/>
      <c r="C21" s="28"/>
      <c r="D21" s="28"/>
      <c r="E21" s="28"/>
      <c r="F21" s="29"/>
      <c r="G21" s="27"/>
      <c r="H21" s="27"/>
      <c r="I21" s="27"/>
      <c r="J21" s="27"/>
      <c r="K21" s="31"/>
      <c r="L21" s="31"/>
      <c r="M21" s="30"/>
      <c r="N21" s="34"/>
      <c r="O21" s="31"/>
      <c r="P21" s="31" t="str">
        <f t="shared" si="0"/>
        <v/>
      </c>
      <c r="Q21" s="31" t="str">
        <f t="shared" si="1"/>
        <v/>
      </c>
      <c r="R21" s="33"/>
      <c r="S21" s="33"/>
    </row>
    <row r="22" ht="15" customHeight="1" spans="1:19">
      <c r="A22" s="27"/>
      <c r="B22" s="28"/>
      <c r="C22" s="28"/>
      <c r="D22" s="28"/>
      <c r="E22" s="28"/>
      <c r="F22" s="29"/>
      <c r="G22" s="27"/>
      <c r="H22" s="27"/>
      <c r="I22" s="27"/>
      <c r="J22" s="27"/>
      <c r="K22" s="31"/>
      <c r="L22" s="31"/>
      <c r="M22" s="30"/>
      <c r="N22" s="34"/>
      <c r="O22" s="31"/>
      <c r="P22" s="31" t="str">
        <f t="shared" si="0"/>
        <v/>
      </c>
      <c r="Q22" s="31" t="str">
        <f t="shared" si="1"/>
        <v/>
      </c>
      <c r="R22" s="33"/>
      <c r="S22" s="33"/>
    </row>
    <row r="23" ht="15" customHeight="1" spans="1:19">
      <c r="A23" s="27"/>
      <c r="B23" s="28"/>
      <c r="C23" s="28"/>
      <c r="D23" s="28"/>
      <c r="E23" s="28"/>
      <c r="F23" s="29"/>
      <c r="G23" s="27"/>
      <c r="H23" s="27"/>
      <c r="I23" s="27"/>
      <c r="J23" s="27"/>
      <c r="K23" s="31"/>
      <c r="L23" s="31"/>
      <c r="M23" s="30"/>
      <c r="N23" s="34"/>
      <c r="O23" s="31"/>
      <c r="P23" s="31" t="str">
        <f t="shared" si="0"/>
        <v/>
      </c>
      <c r="Q23" s="31" t="str">
        <f t="shared" si="1"/>
        <v/>
      </c>
      <c r="R23" s="33"/>
      <c r="S23" s="33"/>
    </row>
    <row r="24" ht="15" customHeight="1" spans="1:19">
      <c r="A24" s="27"/>
      <c r="B24" s="28"/>
      <c r="C24" s="28"/>
      <c r="D24" s="28"/>
      <c r="E24" s="28"/>
      <c r="F24" s="29"/>
      <c r="G24" s="27"/>
      <c r="H24" s="27"/>
      <c r="I24" s="27"/>
      <c r="J24" s="27"/>
      <c r="K24" s="31"/>
      <c r="L24" s="31"/>
      <c r="M24" s="30"/>
      <c r="N24" s="34"/>
      <c r="O24" s="31"/>
      <c r="P24" s="31" t="str">
        <f t="shared" si="0"/>
        <v/>
      </c>
      <c r="Q24" s="31" t="str">
        <f t="shared" si="1"/>
        <v/>
      </c>
      <c r="R24" s="33"/>
      <c r="S24" s="33"/>
    </row>
    <row r="25" ht="15" customHeight="1" spans="1:19">
      <c r="A25" s="27"/>
      <c r="B25" s="28"/>
      <c r="C25" s="28"/>
      <c r="D25" s="28"/>
      <c r="E25" s="28"/>
      <c r="F25" s="29"/>
      <c r="G25" s="27"/>
      <c r="H25" s="27"/>
      <c r="I25" s="27"/>
      <c r="J25" s="27"/>
      <c r="K25" s="31"/>
      <c r="L25" s="31"/>
      <c r="M25" s="30"/>
      <c r="N25" s="34"/>
      <c r="O25" s="31"/>
      <c r="P25" s="31" t="str">
        <f t="shared" si="0"/>
        <v/>
      </c>
      <c r="Q25" s="31" t="str">
        <f t="shared" si="1"/>
        <v/>
      </c>
      <c r="R25" s="33"/>
      <c r="S25" s="33"/>
    </row>
    <row r="26" ht="15" customHeight="1" spans="1:19">
      <c r="A26" s="27"/>
      <c r="B26" s="28"/>
      <c r="C26" s="28"/>
      <c r="D26" s="28"/>
      <c r="E26" s="28"/>
      <c r="F26" s="29"/>
      <c r="G26" s="27"/>
      <c r="H26" s="27"/>
      <c r="I26" s="27"/>
      <c r="J26" s="27"/>
      <c r="K26" s="31"/>
      <c r="L26" s="31"/>
      <c r="M26" s="30"/>
      <c r="N26" s="34"/>
      <c r="O26" s="31"/>
      <c r="P26" s="31" t="str">
        <f t="shared" si="0"/>
        <v/>
      </c>
      <c r="Q26" s="31" t="str">
        <f t="shared" si="1"/>
        <v/>
      </c>
      <c r="R26" s="33"/>
      <c r="S26" s="33"/>
    </row>
    <row r="27" ht="15" customHeight="1" spans="1:19">
      <c r="A27" s="27"/>
      <c r="B27" s="28"/>
      <c r="C27" s="28"/>
      <c r="D27" s="28"/>
      <c r="E27" s="28"/>
      <c r="F27" s="29"/>
      <c r="G27" s="27"/>
      <c r="H27" s="27"/>
      <c r="I27" s="27"/>
      <c r="J27" s="27"/>
      <c r="K27" s="31"/>
      <c r="L27" s="31"/>
      <c r="M27" s="30"/>
      <c r="N27" s="34"/>
      <c r="O27" s="31"/>
      <c r="P27" s="31" t="str">
        <f t="shared" si="0"/>
        <v/>
      </c>
      <c r="Q27" s="31" t="str">
        <f t="shared" si="1"/>
        <v/>
      </c>
      <c r="R27" s="33"/>
      <c r="S27" s="33"/>
    </row>
    <row r="28" ht="15" customHeight="1" spans="1:19">
      <c r="A28" s="27"/>
      <c r="B28" s="28"/>
      <c r="C28" s="28"/>
      <c r="D28" s="28"/>
      <c r="E28" s="28"/>
      <c r="F28" s="29"/>
      <c r="G28" s="27"/>
      <c r="H28" s="27"/>
      <c r="I28" s="27"/>
      <c r="J28" s="27"/>
      <c r="K28" s="31"/>
      <c r="L28" s="31"/>
      <c r="M28" s="30"/>
      <c r="N28" s="34"/>
      <c r="O28" s="31"/>
      <c r="P28" s="31" t="str">
        <f t="shared" si="0"/>
        <v/>
      </c>
      <c r="Q28" s="31" t="str">
        <f t="shared" si="1"/>
        <v/>
      </c>
      <c r="R28" s="33"/>
      <c r="S28" s="33"/>
    </row>
    <row r="29" ht="15" customHeight="1" spans="1:19">
      <c r="A29" s="27"/>
      <c r="B29" s="28"/>
      <c r="C29" s="28"/>
      <c r="D29" s="28"/>
      <c r="E29" s="28"/>
      <c r="F29" s="29"/>
      <c r="G29" s="27"/>
      <c r="H29" s="27"/>
      <c r="I29" s="27"/>
      <c r="J29" s="27"/>
      <c r="K29" s="31"/>
      <c r="L29" s="31"/>
      <c r="M29" s="30"/>
      <c r="N29" s="34"/>
      <c r="O29" s="31"/>
      <c r="P29" s="31" t="str">
        <f t="shared" si="0"/>
        <v/>
      </c>
      <c r="Q29" s="31" t="str">
        <f t="shared" si="1"/>
        <v/>
      </c>
      <c r="R29" s="33"/>
      <c r="S29" s="33"/>
    </row>
    <row r="30" s="14" customFormat="1" ht="15" customHeight="1" spans="1:19">
      <c r="A30" s="24" t="s">
        <v>740</v>
      </c>
      <c r="B30" s="24"/>
      <c r="C30" s="24"/>
      <c r="D30" s="41"/>
      <c r="E30" s="41"/>
      <c r="F30" s="88"/>
      <c r="G30" s="24"/>
      <c r="H30" s="24"/>
      <c r="I30" s="24"/>
      <c r="J30" s="24"/>
      <c r="K30" s="40"/>
      <c r="L30" s="40"/>
      <c r="M30" s="40">
        <f t="shared" ref="M30:O30" si="2">SUM(M8:M29)</f>
        <v>0</v>
      </c>
      <c r="N30" s="40">
        <f t="shared" si="2"/>
        <v>0</v>
      </c>
      <c r="O30" s="40">
        <f t="shared" si="2"/>
        <v>0</v>
      </c>
      <c r="P30" s="40" t="str">
        <f t="shared" si="0"/>
        <v/>
      </c>
      <c r="Q30" s="40" t="str">
        <f t="shared" si="1"/>
        <v/>
      </c>
      <c r="R30" s="41"/>
      <c r="S30" s="41"/>
    </row>
  </sheetData>
  <mergeCells count="4">
    <mergeCell ref="A2:R2"/>
    <mergeCell ref="A3:R3"/>
    <mergeCell ref="A4:R4"/>
    <mergeCell ref="A30:C30"/>
  </mergeCells>
  <hyperlinks>
    <hyperlink ref="B1" location="投资性房地产汇总表!B14" display="返回"/>
    <hyperlink ref="A1" location="索引目录!D34" display="返回索引页"/>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44">
    <tabColor theme="9" tint="0.399945066682943"/>
  </sheetPr>
  <dimension ref="A1:L46"/>
  <sheetViews>
    <sheetView zoomScale="80" zoomScaleNormal="80" zoomScaleSheetLayoutView="80" workbookViewId="0">
      <pane xSplit="12" ySplit="7" topLeftCell="M8" activePane="bottomRight" state="frozen"/>
      <selection/>
      <selection pane="topRight"/>
      <selection pane="bottomLeft"/>
      <selection pane="bottomRight" activeCell="O30" sqref="O30"/>
    </sheetView>
  </sheetViews>
  <sheetFormatPr defaultColWidth="9" defaultRowHeight="15.75" customHeight="1"/>
  <cols>
    <col min="1" max="1" width="7.58333333333333" style="15" customWidth="1"/>
    <col min="2" max="2" width="30.25" style="15" customWidth="1"/>
    <col min="3" max="3" width="12.25" style="15" hidden="1" customWidth="1" outlineLevel="1"/>
    <col min="4" max="4" width="14.3333333333333" style="15" hidden="1" customWidth="1" outlineLevel="1"/>
    <col min="5" max="5" width="13" style="15" customWidth="1" collapsed="1"/>
    <col min="6" max="8" width="13" style="15" customWidth="1"/>
    <col min="9" max="9" width="10.5833333333333" style="15" customWidth="1"/>
    <col min="10" max="10" width="10.25" style="15" customWidth="1"/>
    <col min="11" max="12" width="7.75" style="15" customWidth="1"/>
    <col min="13" max="16384" width="9" style="15"/>
  </cols>
  <sheetData>
    <row r="1" s="11" customFormat="1" ht="10.5" spans="1:12">
      <c r="A1" s="168" t="s">
        <v>361</v>
      </c>
      <c r="B1" s="168" t="s">
        <v>362</v>
      </c>
      <c r="C1" s="18"/>
      <c r="D1" s="18"/>
      <c r="E1" s="18"/>
      <c r="F1" s="18"/>
      <c r="G1" s="18"/>
      <c r="H1" s="18"/>
      <c r="I1" s="18"/>
      <c r="J1" s="18"/>
      <c r="K1" s="18"/>
      <c r="L1" s="18"/>
    </row>
    <row r="2" s="12" customFormat="1" ht="30" customHeight="1" spans="1:12">
      <c r="A2" s="19" t="s">
        <v>754</v>
      </c>
      <c r="B2" s="19"/>
      <c r="C2" s="19"/>
      <c r="D2" s="19"/>
      <c r="E2" s="19"/>
      <c r="F2" s="19"/>
      <c r="G2" s="19"/>
      <c r="H2" s="19"/>
      <c r="I2" s="19"/>
      <c r="J2" s="19"/>
      <c r="K2" s="19"/>
      <c r="L2" s="19"/>
    </row>
    <row r="3" ht="14.15" customHeight="1" spans="1:12">
      <c r="A3" s="20" t="e">
        <f>CONCATENATE(#REF!,#REF!,#REF!,#REF!,#REF!,#REF!,#REF!)</f>
        <v>#REF!</v>
      </c>
      <c r="B3" s="20"/>
      <c r="C3" s="20"/>
      <c r="D3" s="20"/>
      <c r="E3" s="20"/>
      <c r="F3" s="20"/>
      <c r="G3" s="21"/>
      <c r="H3" s="21"/>
      <c r="I3" s="21"/>
      <c r="J3" s="21"/>
      <c r="K3" s="21"/>
      <c r="L3" s="21"/>
    </row>
    <row r="4" ht="14.15" customHeight="1" spans="1:12">
      <c r="A4" s="20"/>
      <c r="B4" s="20"/>
      <c r="C4" s="20"/>
      <c r="D4" s="20"/>
      <c r="E4" s="20"/>
      <c r="F4" s="20"/>
      <c r="G4" s="21"/>
      <c r="H4" s="21"/>
      <c r="I4" s="21"/>
      <c r="J4" s="21"/>
      <c r="K4" s="22"/>
      <c r="L4" s="22" t="s">
        <v>755</v>
      </c>
    </row>
    <row r="5" customHeight="1" spans="1:12">
      <c r="A5" s="23" t="e">
        <f>#REF!&amp;#REF!</f>
        <v>#REF!</v>
      </c>
      <c r="L5" s="22" t="s">
        <v>282</v>
      </c>
    </row>
    <row r="6" s="13" customFormat="1" customHeight="1" spans="1:12">
      <c r="A6" s="24" t="s">
        <v>756</v>
      </c>
      <c r="B6" s="24" t="s">
        <v>757</v>
      </c>
      <c r="C6" s="24" t="s">
        <v>243</v>
      </c>
      <c r="D6" s="25"/>
      <c r="E6" s="127" t="s">
        <v>244</v>
      </c>
      <c r="F6" s="36"/>
      <c r="G6" s="24" t="s">
        <v>245</v>
      </c>
      <c r="H6" s="24"/>
      <c r="I6" s="24" t="s">
        <v>758</v>
      </c>
      <c r="J6" s="24"/>
      <c r="K6" s="24" t="s">
        <v>285</v>
      </c>
      <c r="L6" s="24"/>
    </row>
    <row r="7" s="13" customFormat="1" customHeight="1" spans="1:12">
      <c r="A7" s="24"/>
      <c r="B7" s="24"/>
      <c r="C7" s="24" t="s">
        <v>735</v>
      </c>
      <c r="D7" s="25" t="s">
        <v>736</v>
      </c>
      <c r="E7" s="36" t="s">
        <v>735</v>
      </c>
      <c r="F7" s="24" t="s">
        <v>736</v>
      </c>
      <c r="G7" s="24" t="s">
        <v>735</v>
      </c>
      <c r="H7" s="24" t="s">
        <v>736</v>
      </c>
      <c r="I7" s="24" t="s">
        <v>735</v>
      </c>
      <c r="J7" s="24" t="s">
        <v>736</v>
      </c>
      <c r="K7" s="24" t="s">
        <v>735</v>
      </c>
      <c r="L7" s="24" t="s">
        <v>736</v>
      </c>
    </row>
    <row r="8" customHeight="1" spans="1:12">
      <c r="A8" s="169" t="s">
        <v>759</v>
      </c>
      <c r="B8" s="170"/>
      <c r="C8" s="31">
        <f>SUM(C11,C14,C17)</f>
        <v>0</v>
      </c>
      <c r="D8" s="30">
        <f t="shared" ref="D8:H8" si="0">SUM(D11,D14,D17)</f>
        <v>0</v>
      </c>
      <c r="E8" s="34">
        <f t="shared" si="0"/>
        <v>18809.17</v>
      </c>
      <c r="F8" s="31">
        <f t="shared" si="0"/>
        <v>0</v>
      </c>
      <c r="G8" s="31">
        <f t="shared" si="0"/>
        <v>0</v>
      </c>
      <c r="H8" s="31" t="e">
        <f t="shared" si="0"/>
        <v>#REF!</v>
      </c>
      <c r="I8" s="31" t="str">
        <f>IF(OR(AND(E8=0,G8=0),G8=0),"",G8-E8)</f>
        <v/>
      </c>
      <c r="J8" s="31" t="e">
        <f t="shared" ref="J8" si="1">IF(OR(AND(F8=0,H8=0),H8=0),"",H8-F8)</f>
        <v>#REF!</v>
      </c>
      <c r="K8" s="31" t="str">
        <f t="shared" ref="K8:L8" si="2">IF(ISERROR(I8/E8),"",I8/ABS(E8)*100)</f>
        <v/>
      </c>
      <c r="L8" s="31" t="str">
        <f t="shared" si="2"/>
        <v/>
      </c>
    </row>
    <row r="9" customHeight="1" outlineLevel="1" spans="1:12">
      <c r="A9" s="67" t="s">
        <v>760</v>
      </c>
      <c r="B9" s="171" t="s">
        <v>761</v>
      </c>
      <c r="C9" s="31">
        <f>房屋建筑物!U22</f>
        <v>0</v>
      </c>
      <c r="D9" s="30">
        <f>房屋建筑物!V22</f>
        <v>0</v>
      </c>
      <c r="E9" s="34">
        <f>房屋建筑物!W22</f>
        <v>18809.17</v>
      </c>
      <c r="F9" s="31">
        <f>房屋建筑物!X22</f>
        <v>0</v>
      </c>
      <c r="G9" s="31">
        <f>房屋建筑物!Y22</f>
        <v>0</v>
      </c>
      <c r="H9" s="31" t="e">
        <f>房屋建筑物!#REF!</f>
        <v>#REF!</v>
      </c>
      <c r="I9" s="31" t="str">
        <f t="shared" ref="I9:I44" si="3">IF(OR(AND(E9=0,G9=0),G9=0),"",G9-E9)</f>
        <v/>
      </c>
      <c r="J9" s="31" t="e">
        <f t="shared" ref="J9:J44" si="4">IF(OR(AND(F9=0,H9=0),H9=0),"",H9-F9)</f>
        <v>#REF!</v>
      </c>
      <c r="K9" s="31" t="str">
        <f t="shared" ref="K9:K44" si="5">IF(ISERROR(I9/E9),"",I9/ABS(E9)*100)</f>
        <v/>
      </c>
      <c r="L9" s="31" t="str">
        <f t="shared" ref="L9:L44" si="6">IF(ISERROR(J9/F9),"",J9/ABS(F9)*100)</f>
        <v/>
      </c>
    </row>
    <row r="10" customHeight="1" outlineLevel="1" spans="1:12">
      <c r="A10" s="67"/>
      <c r="B10" s="101" t="s">
        <v>514</v>
      </c>
      <c r="C10" s="31"/>
      <c r="D10" s="30">
        <f>房屋建筑物!V23</f>
        <v>0</v>
      </c>
      <c r="E10" s="34"/>
      <c r="F10" s="31">
        <f>房屋建筑物!X23</f>
        <v>0</v>
      </c>
      <c r="G10" s="31"/>
      <c r="H10" s="31" t="e">
        <f>房屋建筑物!#REF!</f>
        <v>#REF!</v>
      </c>
      <c r="I10" s="31" t="str">
        <f t="shared" si="3"/>
        <v/>
      </c>
      <c r="J10" s="31" t="e">
        <f t="shared" si="4"/>
        <v>#REF!</v>
      </c>
      <c r="K10" s="31" t="str">
        <f t="shared" si="5"/>
        <v/>
      </c>
      <c r="L10" s="31" t="str">
        <f t="shared" si="6"/>
        <v/>
      </c>
    </row>
    <row r="11" customHeight="1" spans="1:12">
      <c r="A11" s="67" t="s">
        <v>760</v>
      </c>
      <c r="B11" s="171" t="s">
        <v>762</v>
      </c>
      <c r="C11" s="31">
        <f>C9-C10</f>
        <v>0</v>
      </c>
      <c r="D11" s="30">
        <f t="shared" ref="D11:H11" si="7">D9-D10</f>
        <v>0</v>
      </c>
      <c r="E11" s="34">
        <f t="shared" si="7"/>
        <v>18809.17</v>
      </c>
      <c r="F11" s="31">
        <f t="shared" si="7"/>
        <v>0</v>
      </c>
      <c r="G11" s="31">
        <f t="shared" si="7"/>
        <v>0</v>
      </c>
      <c r="H11" s="31" t="e">
        <f t="shared" si="7"/>
        <v>#REF!</v>
      </c>
      <c r="I11" s="31" t="str">
        <f t="shared" si="3"/>
        <v/>
      </c>
      <c r="J11" s="31" t="e">
        <f t="shared" si="4"/>
        <v>#REF!</v>
      </c>
      <c r="K11" s="31" t="str">
        <f t="shared" si="5"/>
        <v/>
      </c>
      <c r="L11" s="31" t="str">
        <f t="shared" si="6"/>
        <v/>
      </c>
    </row>
    <row r="12" customHeight="1" outlineLevel="1" spans="1:12">
      <c r="A12" s="67" t="s">
        <v>763</v>
      </c>
      <c r="B12" s="171" t="s">
        <v>764</v>
      </c>
      <c r="C12" s="31">
        <f>构筑物!K29</f>
        <v>0</v>
      </c>
      <c r="D12" s="30">
        <f>构筑物!L29</f>
        <v>0</v>
      </c>
      <c r="E12" s="34">
        <f>构筑物!M29</f>
        <v>0</v>
      </c>
      <c r="F12" s="31">
        <f>构筑物!N29</f>
        <v>0</v>
      </c>
      <c r="G12" s="31">
        <f>构筑物!O29</f>
        <v>0</v>
      </c>
      <c r="H12" s="31">
        <f>构筑物!Q29</f>
        <v>0</v>
      </c>
      <c r="I12" s="31" t="str">
        <f t="shared" si="3"/>
        <v/>
      </c>
      <c r="J12" s="31" t="str">
        <f t="shared" si="4"/>
        <v/>
      </c>
      <c r="K12" s="31" t="str">
        <f t="shared" si="5"/>
        <v/>
      </c>
      <c r="L12" s="31" t="str">
        <f t="shared" si="6"/>
        <v/>
      </c>
    </row>
    <row r="13" customHeight="1" outlineLevel="1" spans="1:12">
      <c r="A13" s="67"/>
      <c r="B13" s="101" t="s">
        <v>514</v>
      </c>
      <c r="C13" s="31"/>
      <c r="D13" s="30">
        <f>构筑物!L30</f>
        <v>0</v>
      </c>
      <c r="E13" s="34"/>
      <c r="F13" s="31">
        <f>构筑物!N30</f>
        <v>0</v>
      </c>
      <c r="G13" s="31"/>
      <c r="H13" s="31">
        <f>构筑物!Q30</f>
        <v>0</v>
      </c>
      <c r="I13" s="31" t="str">
        <f t="shared" si="3"/>
        <v/>
      </c>
      <c r="J13" s="31" t="str">
        <f t="shared" si="4"/>
        <v/>
      </c>
      <c r="K13" s="31" t="str">
        <f t="shared" si="5"/>
        <v/>
      </c>
      <c r="L13" s="31" t="str">
        <f t="shared" si="6"/>
        <v/>
      </c>
    </row>
    <row r="14" customHeight="1" spans="1:12">
      <c r="A14" s="67" t="s">
        <v>763</v>
      </c>
      <c r="B14" s="171" t="s">
        <v>765</v>
      </c>
      <c r="C14" s="31">
        <f>C12-C13</f>
        <v>0</v>
      </c>
      <c r="D14" s="30">
        <f t="shared" ref="D14:H14" si="8">D12-D13</f>
        <v>0</v>
      </c>
      <c r="E14" s="34">
        <f t="shared" si="8"/>
        <v>0</v>
      </c>
      <c r="F14" s="31">
        <f t="shared" si="8"/>
        <v>0</v>
      </c>
      <c r="G14" s="31">
        <f t="shared" si="8"/>
        <v>0</v>
      </c>
      <c r="H14" s="31">
        <f t="shared" si="8"/>
        <v>0</v>
      </c>
      <c r="I14" s="31" t="str">
        <f t="shared" si="3"/>
        <v/>
      </c>
      <c r="J14" s="31" t="str">
        <f t="shared" si="4"/>
        <v/>
      </c>
      <c r="K14" s="31" t="str">
        <f t="shared" si="5"/>
        <v/>
      </c>
      <c r="L14" s="31" t="str">
        <f t="shared" si="6"/>
        <v/>
      </c>
    </row>
    <row r="15" customHeight="1" outlineLevel="1" spans="1:12">
      <c r="A15" s="67" t="s">
        <v>766</v>
      </c>
      <c r="B15" s="171" t="s">
        <v>767</v>
      </c>
      <c r="C15" s="31">
        <f>管道沟槽!K29</f>
        <v>0</v>
      </c>
      <c r="D15" s="30">
        <f>管道沟槽!L29</f>
        <v>0</v>
      </c>
      <c r="E15" s="34">
        <f>管道沟槽!M29</f>
        <v>0</v>
      </c>
      <c r="F15" s="31">
        <f>管道沟槽!N29</f>
        <v>0</v>
      </c>
      <c r="G15" s="31">
        <f>管道沟槽!O29</f>
        <v>0</v>
      </c>
      <c r="H15" s="31">
        <f>管道沟槽!Q29</f>
        <v>0</v>
      </c>
      <c r="I15" s="31" t="str">
        <f t="shared" si="3"/>
        <v/>
      </c>
      <c r="J15" s="31" t="str">
        <f t="shared" si="4"/>
        <v/>
      </c>
      <c r="K15" s="31" t="str">
        <f t="shared" si="5"/>
        <v/>
      </c>
      <c r="L15" s="31" t="str">
        <f t="shared" si="6"/>
        <v/>
      </c>
    </row>
    <row r="16" customHeight="1" outlineLevel="1" spans="1:12">
      <c r="A16" s="67"/>
      <c r="B16" s="101" t="s">
        <v>514</v>
      </c>
      <c r="C16" s="31"/>
      <c r="D16" s="30">
        <f>管道沟槽!L30</f>
        <v>0</v>
      </c>
      <c r="E16" s="34"/>
      <c r="F16" s="31">
        <f>管道沟槽!N30</f>
        <v>0</v>
      </c>
      <c r="G16" s="31"/>
      <c r="H16" s="31">
        <f>管道沟槽!Q30</f>
        <v>0</v>
      </c>
      <c r="I16" s="31" t="str">
        <f t="shared" si="3"/>
        <v/>
      </c>
      <c r="J16" s="31" t="str">
        <f t="shared" si="4"/>
        <v/>
      </c>
      <c r="K16" s="31" t="str">
        <f t="shared" si="5"/>
        <v/>
      </c>
      <c r="L16" s="31" t="str">
        <f t="shared" si="6"/>
        <v/>
      </c>
    </row>
    <row r="17" customHeight="1" spans="1:12">
      <c r="A17" s="67" t="s">
        <v>766</v>
      </c>
      <c r="B17" s="171" t="s">
        <v>768</v>
      </c>
      <c r="C17" s="31">
        <f>C15-C18</f>
        <v>0</v>
      </c>
      <c r="D17" s="30">
        <f>D15-D18</f>
        <v>0</v>
      </c>
      <c r="E17" s="34">
        <f t="shared" ref="E17:H17" si="9">E15-E16</f>
        <v>0</v>
      </c>
      <c r="F17" s="31">
        <f t="shared" si="9"/>
        <v>0</v>
      </c>
      <c r="G17" s="31">
        <f t="shared" si="9"/>
        <v>0</v>
      </c>
      <c r="H17" s="31">
        <f t="shared" si="9"/>
        <v>0</v>
      </c>
      <c r="I17" s="31" t="str">
        <f t="shared" si="3"/>
        <v/>
      </c>
      <c r="J17" s="31" t="str">
        <f t="shared" si="4"/>
        <v/>
      </c>
      <c r="K17" s="31" t="str">
        <f t="shared" si="5"/>
        <v/>
      </c>
      <c r="L17" s="31" t="str">
        <f t="shared" si="6"/>
        <v/>
      </c>
    </row>
    <row r="18" customHeight="1" spans="1:12">
      <c r="A18" s="101"/>
      <c r="B18" s="171"/>
      <c r="C18" s="31"/>
      <c r="D18" s="30"/>
      <c r="E18" s="34"/>
      <c r="F18" s="31"/>
      <c r="G18" s="31"/>
      <c r="H18" s="31"/>
      <c r="I18" s="31" t="str">
        <f t="shared" si="3"/>
        <v/>
      </c>
      <c r="J18" s="31" t="str">
        <f t="shared" si="4"/>
        <v/>
      </c>
      <c r="K18" s="31" t="str">
        <f t="shared" si="5"/>
        <v/>
      </c>
      <c r="L18" s="31" t="str">
        <f t="shared" si="6"/>
        <v/>
      </c>
    </row>
    <row r="19" customHeight="1" spans="1:12">
      <c r="A19" s="101"/>
      <c r="B19" s="171"/>
      <c r="C19" s="31"/>
      <c r="D19" s="30"/>
      <c r="E19" s="34"/>
      <c r="F19" s="31"/>
      <c r="G19" s="31"/>
      <c r="H19" s="31"/>
      <c r="I19" s="31" t="str">
        <f t="shared" si="3"/>
        <v/>
      </c>
      <c r="J19" s="31" t="str">
        <f t="shared" si="4"/>
        <v/>
      </c>
      <c r="K19" s="31" t="str">
        <f t="shared" si="5"/>
        <v/>
      </c>
      <c r="L19" s="31" t="str">
        <f t="shared" si="6"/>
        <v/>
      </c>
    </row>
    <row r="20" customHeight="1" spans="1:12">
      <c r="A20" s="169" t="s">
        <v>769</v>
      </c>
      <c r="B20" s="170"/>
      <c r="C20" s="31" t="e">
        <f>SUM(C23,C26,C29)</f>
        <v>#REF!</v>
      </c>
      <c r="D20" s="30" t="e">
        <f t="shared" ref="D20:H20" si="10">SUM(D23,D26,D29)</f>
        <v>#REF!</v>
      </c>
      <c r="E20" s="34">
        <f t="shared" si="10"/>
        <v>38168.6</v>
      </c>
      <c r="F20" s="31">
        <f t="shared" si="10"/>
        <v>0</v>
      </c>
      <c r="G20" s="31">
        <f t="shared" si="10"/>
        <v>0</v>
      </c>
      <c r="H20" s="31">
        <f t="shared" si="10"/>
        <v>0</v>
      </c>
      <c r="I20" s="31" t="str">
        <f t="shared" si="3"/>
        <v/>
      </c>
      <c r="J20" s="31" t="str">
        <f t="shared" si="4"/>
        <v/>
      </c>
      <c r="K20" s="31" t="str">
        <f t="shared" si="5"/>
        <v/>
      </c>
      <c r="L20" s="31" t="str">
        <f t="shared" si="6"/>
        <v/>
      </c>
    </row>
    <row r="21" customHeight="1" outlineLevel="1" spans="1:12">
      <c r="A21" s="67" t="s">
        <v>770</v>
      </c>
      <c r="B21" s="171" t="s">
        <v>771</v>
      </c>
      <c r="C21" s="31" t="e">
        <f>机器设备!#REF!</f>
        <v>#REF!</v>
      </c>
      <c r="D21" s="30" t="e">
        <f>机器设备!#REF!</f>
        <v>#REF!</v>
      </c>
      <c r="E21" s="34">
        <f>机器设备!K30</f>
        <v>38168.6</v>
      </c>
      <c r="F21" s="31">
        <f>机器设备!L30</f>
        <v>0</v>
      </c>
      <c r="G21" s="31">
        <f>机器设备!M30</f>
        <v>0</v>
      </c>
      <c r="H21" s="31">
        <f>机器设备!O30</f>
        <v>0</v>
      </c>
      <c r="I21" s="31" t="str">
        <f t="shared" si="3"/>
        <v/>
      </c>
      <c r="J21" s="31" t="str">
        <f t="shared" si="4"/>
        <v/>
      </c>
      <c r="K21" s="31" t="str">
        <f t="shared" si="5"/>
        <v/>
      </c>
      <c r="L21" s="31" t="str">
        <f t="shared" si="6"/>
        <v/>
      </c>
    </row>
    <row r="22" customHeight="1" outlineLevel="1" spans="1:12">
      <c r="A22" s="67"/>
      <c r="B22" s="101" t="s">
        <v>514</v>
      </c>
      <c r="C22" s="31"/>
      <c r="D22" s="30" t="e">
        <f>机器设备!#REF!</f>
        <v>#REF!</v>
      </c>
      <c r="E22" s="34"/>
      <c r="F22" s="31">
        <f>机器设备!L31</f>
        <v>0</v>
      </c>
      <c r="G22" s="31"/>
      <c r="H22" s="31">
        <f>机器设备!O31</f>
        <v>0</v>
      </c>
      <c r="I22" s="31" t="str">
        <f t="shared" si="3"/>
        <v/>
      </c>
      <c r="J22" s="31" t="str">
        <f t="shared" si="4"/>
        <v/>
      </c>
      <c r="K22" s="31" t="str">
        <f t="shared" si="5"/>
        <v/>
      </c>
      <c r="L22" s="31" t="str">
        <f t="shared" si="6"/>
        <v/>
      </c>
    </row>
    <row r="23" customHeight="1" spans="1:12">
      <c r="A23" s="67" t="s">
        <v>770</v>
      </c>
      <c r="B23" s="171" t="s">
        <v>772</v>
      </c>
      <c r="C23" s="31" t="e">
        <f>C21-C22</f>
        <v>#REF!</v>
      </c>
      <c r="D23" s="30" t="e">
        <f t="shared" ref="D23:H23" si="11">D21-D22</f>
        <v>#REF!</v>
      </c>
      <c r="E23" s="34">
        <f t="shared" si="11"/>
        <v>38168.6</v>
      </c>
      <c r="F23" s="31">
        <f t="shared" si="11"/>
        <v>0</v>
      </c>
      <c r="G23" s="31">
        <f t="shared" si="11"/>
        <v>0</v>
      </c>
      <c r="H23" s="31">
        <f t="shared" si="11"/>
        <v>0</v>
      </c>
      <c r="I23" s="31" t="str">
        <f t="shared" si="3"/>
        <v/>
      </c>
      <c r="J23" s="31" t="str">
        <f t="shared" si="4"/>
        <v/>
      </c>
      <c r="K23" s="31" t="str">
        <f t="shared" si="5"/>
        <v/>
      </c>
      <c r="L23" s="31" t="str">
        <f t="shared" si="6"/>
        <v/>
      </c>
    </row>
    <row r="24" customHeight="1" outlineLevel="1" spans="1:12">
      <c r="A24" s="67" t="s">
        <v>773</v>
      </c>
      <c r="B24" s="171" t="s">
        <v>774</v>
      </c>
      <c r="C24" s="31">
        <f>车辆!L29</f>
        <v>0</v>
      </c>
      <c r="D24" s="30">
        <f>车辆!M29</f>
        <v>0</v>
      </c>
      <c r="E24" s="34">
        <f>车辆!N29</f>
        <v>0</v>
      </c>
      <c r="F24" s="31">
        <f>车辆!O29</f>
        <v>0</v>
      </c>
      <c r="G24" s="31">
        <f>车辆!P29</f>
        <v>0</v>
      </c>
      <c r="H24" s="31">
        <f>车辆!R29</f>
        <v>0</v>
      </c>
      <c r="I24" s="31" t="str">
        <f t="shared" si="3"/>
        <v/>
      </c>
      <c r="J24" s="31" t="str">
        <f t="shared" si="4"/>
        <v/>
      </c>
      <c r="K24" s="31" t="str">
        <f t="shared" si="5"/>
        <v/>
      </c>
      <c r="L24" s="31" t="str">
        <f t="shared" si="6"/>
        <v/>
      </c>
    </row>
    <row r="25" customHeight="1" outlineLevel="1" spans="1:12">
      <c r="A25" s="67"/>
      <c r="B25" s="101" t="s">
        <v>514</v>
      </c>
      <c r="C25" s="31"/>
      <c r="D25" s="30">
        <f>车辆!M30</f>
        <v>0</v>
      </c>
      <c r="E25" s="34"/>
      <c r="F25" s="31">
        <f>车辆!O30</f>
        <v>0</v>
      </c>
      <c r="G25" s="31"/>
      <c r="H25" s="31">
        <f>车辆!R30</f>
        <v>0</v>
      </c>
      <c r="I25" s="31" t="str">
        <f t="shared" si="3"/>
        <v/>
      </c>
      <c r="J25" s="31" t="str">
        <f t="shared" si="4"/>
        <v/>
      </c>
      <c r="K25" s="31" t="str">
        <f t="shared" si="5"/>
        <v/>
      </c>
      <c r="L25" s="31" t="str">
        <f t="shared" si="6"/>
        <v/>
      </c>
    </row>
    <row r="26" customHeight="1" spans="1:12">
      <c r="A26" s="67" t="s">
        <v>773</v>
      </c>
      <c r="B26" s="171" t="s">
        <v>775</v>
      </c>
      <c r="C26" s="31">
        <f>C24-C25</f>
        <v>0</v>
      </c>
      <c r="D26" s="30">
        <f t="shared" ref="D26:H26" si="12">D24-D25</f>
        <v>0</v>
      </c>
      <c r="E26" s="34">
        <f t="shared" si="12"/>
        <v>0</v>
      </c>
      <c r="F26" s="31">
        <f t="shared" si="12"/>
        <v>0</v>
      </c>
      <c r="G26" s="31">
        <f t="shared" si="12"/>
        <v>0</v>
      </c>
      <c r="H26" s="31">
        <f t="shared" si="12"/>
        <v>0</v>
      </c>
      <c r="I26" s="31" t="str">
        <f t="shared" si="3"/>
        <v/>
      </c>
      <c r="J26" s="31" t="str">
        <f t="shared" si="4"/>
        <v/>
      </c>
      <c r="K26" s="31" t="str">
        <f t="shared" si="5"/>
        <v/>
      </c>
      <c r="L26" s="31" t="str">
        <f t="shared" si="6"/>
        <v/>
      </c>
    </row>
    <row r="27" customHeight="1" outlineLevel="1" spans="1:12">
      <c r="A27" s="67" t="s">
        <v>776</v>
      </c>
      <c r="B27" s="171" t="s">
        <v>777</v>
      </c>
      <c r="C27" s="31">
        <f>电子设备!J29</f>
        <v>0</v>
      </c>
      <c r="D27" s="30">
        <f>电子设备!K29</f>
        <v>0</v>
      </c>
      <c r="E27" s="34">
        <f>电子设备!L29</f>
        <v>0</v>
      </c>
      <c r="F27" s="31">
        <f>电子设备!M29</f>
        <v>0</v>
      </c>
      <c r="G27" s="31">
        <f>电子设备!N29</f>
        <v>0</v>
      </c>
      <c r="H27" s="31">
        <f>电子设备!P29</f>
        <v>0</v>
      </c>
      <c r="I27" s="31" t="str">
        <f t="shared" si="3"/>
        <v/>
      </c>
      <c r="J27" s="31" t="str">
        <f t="shared" si="4"/>
        <v/>
      </c>
      <c r="K27" s="31" t="str">
        <f t="shared" si="5"/>
        <v/>
      </c>
      <c r="L27" s="31" t="str">
        <f t="shared" si="6"/>
        <v/>
      </c>
    </row>
    <row r="28" customHeight="1" outlineLevel="1" spans="1:12">
      <c r="A28" s="67"/>
      <c r="B28" s="101" t="s">
        <v>514</v>
      </c>
      <c r="C28" s="31"/>
      <c r="D28" s="30">
        <f>电子设备!K30</f>
        <v>0</v>
      </c>
      <c r="E28" s="34"/>
      <c r="F28" s="31">
        <f>电子设备!M30</f>
        <v>0</v>
      </c>
      <c r="G28" s="31"/>
      <c r="H28" s="31">
        <f>电子设备!P30</f>
        <v>0</v>
      </c>
      <c r="I28" s="31" t="str">
        <f t="shared" si="3"/>
        <v/>
      </c>
      <c r="J28" s="31" t="str">
        <f t="shared" si="4"/>
        <v/>
      </c>
      <c r="K28" s="31" t="str">
        <f t="shared" si="5"/>
        <v/>
      </c>
      <c r="L28" s="31" t="str">
        <f t="shared" si="6"/>
        <v/>
      </c>
    </row>
    <row r="29" customHeight="1" spans="1:12">
      <c r="A29" s="67" t="s">
        <v>776</v>
      </c>
      <c r="B29" s="171" t="s">
        <v>778</v>
      </c>
      <c r="C29" s="31">
        <f>C27-C28</f>
        <v>0</v>
      </c>
      <c r="D29" s="30">
        <f t="shared" ref="D29:H29" si="13">D27-D28</f>
        <v>0</v>
      </c>
      <c r="E29" s="34">
        <f t="shared" si="13"/>
        <v>0</v>
      </c>
      <c r="F29" s="31">
        <f t="shared" si="13"/>
        <v>0</v>
      </c>
      <c r="G29" s="31">
        <f t="shared" si="13"/>
        <v>0</v>
      </c>
      <c r="H29" s="31">
        <f t="shared" si="13"/>
        <v>0</v>
      </c>
      <c r="I29" s="31" t="str">
        <f t="shared" si="3"/>
        <v/>
      </c>
      <c r="J29" s="31" t="str">
        <f t="shared" si="4"/>
        <v/>
      </c>
      <c r="K29" s="31" t="str">
        <f t="shared" si="5"/>
        <v/>
      </c>
      <c r="L29" s="31" t="str">
        <f t="shared" si="6"/>
        <v/>
      </c>
    </row>
    <row r="30" customHeight="1" spans="1:12">
      <c r="A30" s="67"/>
      <c r="B30" s="171"/>
      <c r="C30" s="31"/>
      <c r="D30" s="30"/>
      <c r="E30" s="34"/>
      <c r="F30" s="31"/>
      <c r="G30" s="31"/>
      <c r="H30" s="31"/>
      <c r="I30" s="31" t="str">
        <f t="shared" si="3"/>
        <v/>
      </c>
      <c r="J30" s="31" t="str">
        <f t="shared" si="4"/>
        <v/>
      </c>
      <c r="K30" s="31" t="str">
        <f t="shared" si="5"/>
        <v/>
      </c>
      <c r="L30" s="31" t="str">
        <f t="shared" si="6"/>
        <v/>
      </c>
    </row>
    <row r="31" customHeight="1" spans="1:12">
      <c r="A31" s="67"/>
      <c r="B31" s="171"/>
      <c r="C31" s="31"/>
      <c r="D31" s="30"/>
      <c r="E31" s="34"/>
      <c r="F31" s="31"/>
      <c r="G31" s="31"/>
      <c r="H31" s="31"/>
      <c r="I31" s="31" t="str">
        <f t="shared" si="3"/>
        <v/>
      </c>
      <c r="J31" s="31" t="str">
        <f t="shared" si="4"/>
        <v/>
      </c>
      <c r="K31" s="31" t="str">
        <f t="shared" si="5"/>
        <v/>
      </c>
      <c r="L31" s="31" t="str">
        <f t="shared" si="6"/>
        <v/>
      </c>
    </row>
    <row r="32" customHeight="1" outlineLevel="1" spans="1:12">
      <c r="A32" s="67" t="s">
        <v>779</v>
      </c>
      <c r="B32" s="171" t="s">
        <v>780</v>
      </c>
      <c r="C32" s="31">
        <f>土地!L31</f>
        <v>0</v>
      </c>
      <c r="D32" s="30">
        <f>土地!M31</f>
        <v>0</v>
      </c>
      <c r="E32" s="34">
        <f>土地!N31</f>
        <v>0</v>
      </c>
      <c r="F32" s="31">
        <f>土地!O31</f>
        <v>0</v>
      </c>
      <c r="G32" s="31">
        <f>土地!P31</f>
        <v>0</v>
      </c>
      <c r="H32" s="31">
        <f>土地!Q31</f>
        <v>0</v>
      </c>
      <c r="I32" s="31" t="str">
        <f t="shared" si="3"/>
        <v/>
      </c>
      <c r="J32" s="31" t="str">
        <f t="shared" si="4"/>
        <v/>
      </c>
      <c r="K32" s="31" t="str">
        <f t="shared" si="5"/>
        <v/>
      </c>
      <c r="L32" s="31" t="str">
        <f t="shared" si="6"/>
        <v/>
      </c>
    </row>
    <row r="33" customHeight="1" outlineLevel="1" spans="1:12">
      <c r="A33" s="67"/>
      <c r="B33" s="101" t="s">
        <v>514</v>
      </c>
      <c r="C33" s="31"/>
      <c r="D33" s="30">
        <f>土地!M32</f>
        <v>0</v>
      </c>
      <c r="E33" s="34"/>
      <c r="F33" s="31">
        <f>土地!O32</f>
        <v>0</v>
      </c>
      <c r="G33" s="31"/>
      <c r="H33" s="31">
        <f>土地!Q32</f>
        <v>0</v>
      </c>
      <c r="I33" s="31" t="str">
        <f t="shared" si="3"/>
        <v/>
      </c>
      <c r="J33" s="31" t="str">
        <f t="shared" si="4"/>
        <v/>
      </c>
      <c r="K33" s="31" t="str">
        <f t="shared" si="5"/>
        <v/>
      </c>
      <c r="L33" s="31" t="str">
        <f t="shared" si="6"/>
        <v/>
      </c>
    </row>
    <row r="34" customHeight="1" spans="1:12">
      <c r="A34" s="67" t="s">
        <v>779</v>
      </c>
      <c r="B34" s="171" t="s">
        <v>781</v>
      </c>
      <c r="C34" s="31">
        <f>C32-C33</f>
        <v>0</v>
      </c>
      <c r="D34" s="30">
        <f t="shared" ref="D34:H34" si="14">D32-D33</f>
        <v>0</v>
      </c>
      <c r="E34" s="34">
        <f t="shared" si="14"/>
        <v>0</v>
      </c>
      <c r="F34" s="31">
        <f t="shared" si="14"/>
        <v>0</v>
      </c>
      <c r="G34" s="31">
        <f t="shared" si="14"/>
        <v>0</v>
      </c>
      <c r="H34" s="31">
        <f t="shared" si="14"/>
        <v>0</v>
      </c>
      <c r="I34" s="31" t="str">
        <f t="shared" si="3"/>
        <v/>
      </c>
      <c r="J34" s="31" t="str">
        <f t="shared" si="4"/>
        <v/>
      </c>
      <c r="K34" s="31" t="str">
        <f t="shared" si="5"/>
        <v/>
      </c>
      <c r="L34" s="31" t="str">
        <f t="shared" si="6"/>
        <v/>
      </c>
    </row>
    <row r="35" customHeight="1" spans="1:12">
      <c r="A35" s="101"/>
      <c r="B35" s="171"/>
      <c r="C35" s="31"/>
      <c r="D35" s="30"/>
      <c r="E35" s="34"/>
      <c r="F35" s="31"/>
      <c r="G35" s="31"/>
      <c r="H35" s="31"/>
      <c r="I35" s="31" t="str">
        <f t="shared" si="3"/>
        <v/>
      </c>
      <c r="J35" s="31" t="str">
        <f t="shared" si="4"/>
        <v/>
      </c>
      <c r="K35" s="31" t="str">
        <f t="shared" si="5"/>
        <v/>
      </c>
      <c r="L35" s="31" t="str">
        <f t="shared" si="6"/>
        <v/>
      </c>
    </row>
    <row r="36" customHeight="1" spans="1:12">
      <c r="A36" s="101"/>
      <c r="B36" s="171"/>
      <c r="C36" s="31"/>
      <c r="D36" s="30"/>
      <c r="E36" s="34"/>
      <c r="F36" s="31"/>
      <c r="G36" s="31"/>
      <c r="H36" s="31"/>
      <c r="I36" s="31" t="str">
        <f t="shared" si="3"/>
        <v/>
      </c>
      <c r="J36" s="31" t="str">
        <f t="shared" si="4"/>
        <v/>
      </c>
      <c r="K36" s="31" t="str">
        <f t="shared" si="5"/>
        <v/>
      </c>
      <c r="L36" s="31" t="str">
        <f t="shared" si="6"/>
        <v/>
      </c>
    </row>
    <row r="37" customHeight="1" outlineLevel="1" spans="1:12">
      <c r="A37" s="67" t="s">
        <v>782</v>
      </c>
      <c r="B37" s="171" t="s">
        <v>783</v>
      </c>
      <c r="C37" s="31"/>
      <c r="D37" s="30">
        <f>固定资产清理!F31</f>
        <v>0</v>
      </c>
      <c r="E37" s="34"/>
      <c r="F37" s="31">
        <f>固定资产清理!G31</f>
        <v>0</v>
      </c>
      <c r="G37" s="31"/>
      <c r="H37" s="31">
        <f>固定资产清理!H31</f>
        <v>0</v>
      </c>
      <c r="I37" s="31" t="str">
        <f t="shared" si="3"/>
        <v/>
      </c>
      <c r="J37" s="31" t="str">
        <f t="shared" si="4"/>
        <v/>
      </c>
      <c r="K37" s="31" t="str">
        <f t="shared" si="5"/>
        <v/>
      </c>
      <c r="L37" s="31" t="str">
        <f t="shared" si="6"/>
        <v/>
      </c>
    </row>
    <row r="38" customHeight="1" outlineLevel="1" spans="1:12">
      <c r="A38" s="101"/>
      <c r="B38" s="171" t="s">
        <v>399</v>
      </c>
      <c r="C38" s="31"/>
      <c r="D38" s="30"/>
      <c r="E38" s="34"/>
      <c r="F38" s="31"/>
      <c r="G38" s="31"/>
      <c r="H38" s="31"/>
      <c r="I38" s="31" t="str">
        <f t="shared" si="3"/>
        <v/>
      </c>
      <c r="J38" s="31" t="str">
        <f t="shared" si="4"/>
        <v/>
      </c>
      <c r="K38" s="31" t="str">
        <f t="shared" si="5"/>
        <v/>
      </c>
      <c r="L38" s="31" t="str">
        <f t="shared" si="6"/>
        <v/>
      </c>
    </row>
    <row r="39" customHeight="1" spans="1:12">
      <c r="A39" s="67" t="s">
        <v>782</v>
      </c>
      <c r="B39" s="171" t="s">
        <v>784</v>
      </c>
      <c r="C39" s="31"/>
      <c r="D39" s="30">
        <f>D37-D38</f>
        <v>0</v>
      </c>
      <c r="E39" s="34"/>
      <c r="F39" s="31">
        <f>F37-F38</f>
        <v>0</v>
      </c>
      <c r="G39" s="31"/>
      <c r="H39" s="31">
        <f>H37-H38</f>
        <v>0</v>
      </c>
      <c r="I39" s="31" t="str">
        <f t="shared" si="3"/>
        <v/>
      </c>
      <c r="J39" s="31" t="str">
        <f t="shared" si="4"/>
        <v/>
      </c>
      <c r="K39" s="31" t="str">
        <f t="shared" si="5"/>
        <v/>
      </c>
      <c r="L39" s="31" t="str">
        <f t="shared" si="6"/>
        <v/>
      </c>
    </row>
    <row r="40" customHeight="1" spans="1:12">
      <c r="A40" s="67"/>
      <c r="B40" s="171"/>
      <c r="C40" s="31"/>
      <c r="D40" s="30"/>
      <c r="E40" s="34"/>
      <c r="F40" s="31"/>
      <c r="G40" s="31"/>
      <c r="H40" s="31"/>
      <c r="I40" s="31" t="str">
        <f t="shared" si="3"/>
        <v/>
      </c>
      <c r="J40" s="31" t="str">
        <f t="shared" si="4"/>
        <v/>
      </c>
      <c r="K40" s="31" t="str">
        <f t="shared" si="5"/>
        <v/>
      </c>
      <c r="L40" s="31" t="str">
        <f t="shared" si="6"/>
        <v/>
      </c>
    </row>
    <row r="41" customHeight="1" spans="1:12">
      <c r="A41" s="101"/>
      <c r="B41" s="171"/>
      <c r="C41" s="31"/>
      <c r="D41" s="30"/>
      <c r="E41" s="34"/>
      <c r="F41" s="31"/>
      <c r="G41" s="31"/>
      <c r="H41" s="31"/>
      <c r="I41" s="31" t="str">
        <f t="shared" si="3"/>
        <v/>
      </c>
      <c r="J41" s="31" t="str">
        <f t="shared" si="4"/>
        <v/>
      </c>
      <c r="K41" s="31" t="str">
        <f t="shared" si="5"/>
        <v/>
      </c>
      <c r="L41" s="31" t="str">
        <f t="shared" si="6"/>
        <v/>
      </c>
    </row>
    <row r="42" s="14" customFormat="1" customHeight="1" spans="1:12">
      <c r="A42" s="64" t="s">
        <v>655</v>
      </c>
      <c r="B42" s="172" t="s">
        <v>785</v>
      </c>
      <c r="C42" s="40" t="e">
        <f>SUM(C9,C12,C15,C21,C24,C27,C32)</f>
        <v>#REF!</v>
      </c>
      <c r="D42" s="38" t="e">
        <f t="shared" ref="D42:H43" si="15">SUM(D9,D12,D15,D21,D24,D27,D32,D37)</f>
        <v>#REF!</v>
      </c>
      <c r="E42" s="39">
        <f t="shared" si="15"/>
        <v>56977.77</v>
      </c>
      <c r="F42" s="39">
        <f t="shared" si="15"/>
        <v>0</v>
      </c>
      <c r="G42" s="39">
        <f t="shared" si="15"/>
        <v>0</v>
      </c>
      <c r="H42" s="39" t="e">
        <f t="shared" si="15"/>
        <v>#REF!</v>
      </c>
      <c r="I42" s="40" t="str">
        <f t="shared" si="3"/>
        <v/>
      </c>
      <c r="J42" s="40" t="e">
        <f t="shared" si="4"/>
        <v>#REF!</v>
      </c>
      <c r="K42" s="40" t="str">
        <f t="shared" si="5"/>
        <v/>
      </c>
      <c r="L42" s="31" t="str">
        <f t="shared" si="6"/>
        <v/>
      </c>
    </row>
    <row r="43" customHeight="1" spans="1:12">
      <c r="A43" s="67"/>
      <c r="B43" s="101" t="s">
        <v>514</v>
      </c>
      <c r="C43" s="31">
        <f>SUM(C10,C13,C18,C22,C25,C28,C33)</f>
        <v>0</v>
      </c>
      <c r="D43" s="30" t="e">
        <f t="shared" si="15"/>
        <v>#REF!</v>
      </c>
      <c r="E43" s="34">
        <f t="shared" si="15"/>
        <v>0</v>
      </c>
      <c r="F43" s="34">
        <f t="shared" si="15"/>
        <v>0</v>
      </c>
      <c r="G43" s="34">
        <f t="shared" si="15"/>
        <v>0</v>
      </c>
      <c r="H43" s="34" t="e">
        <f t="shared" si="15"/>
        <v>#REF!</v>
      </c>
      <c r="I43" s="31" t="str">
        <f t="shared" si="3"/>
        <v/>
      </c>
      <c r="J43" s="31" t="e">
        <f t="shared" si="4"/>
        <v>#REF!</v>
      </c>
      <c r="K43" s="31" t="str">
        <f t="shared" si="5"/>
        <v/>
      </c>
      <c r="L43" s="31" t="str">
        <f t="shared" si="6"/>
        <v/>
      </c>
    </row>
    <row r="44" s="14" customFormat="1" customHeight="1" spans="1:12">
      <c r="A44" s="64" t="s">
        <v>655</v>
      </c>
      <c r="B44" s="173" t="s">
        <v>786</v>
      </c>
      <c r="C44" s="40" t="e">
        <f t="shared" ref="C44:H44" si="16">C42-C43</f>
        <v>#REF!</v>
      </c>
      <c r="D44" s="38" t="e">
        <f t="shared" si="16"/>
        <v>#REF!</v>
      </c>
      <c r="E44" s="39">
        <f t="shared" si="16"/>
        <v>56977.77</v>
      </c>
      <c r="F44" s="40">
        <f t="shared" si="16"/>
        <v>0</v>
      </c>
      <c r="G44" s="40">
        <f t="shared" si="16"/>
        <v>0</v>
      </c>
      <c r="H44" s="40" t="e">
        <f t="shared" si="16"/>
        <v>#REF!</v>
      </c>
      <c r="I44" s="40" t="str">
        <f t="shared" si="3"/>
        <v/>
      </c>
      <c r="J44" s="40" t="e">
        <f t="shared" si="4"/>
        <v>#REF!</v>
      </c>
      <c r="K44" s="40" t="str">
        <f t="shared" si="5"/>
        <v/>
      </c>
      <c r="L44" s="31" t="str">
        <f t="shared" si="6"/>
        <v/>
      </c>
    </row>
    <row r="45" customHeight="1" spans="1:12">
      <c r="A45" s="15" t="e">
        <f>CONCATENATE(#REF!,#REF!)</f>
        <v>#REF!</v>
      </c>
      <c r="H45" s="15" t="e">
        <f>"评估人员："&amp;#REF!</f>
        <v>#REF!</v>
      </c>
      <c r="I45" s="63"/>
      <c r="L45" s="63" t="s">
        <v>401</v>
      </c>
    </row>
    <row r="46" customHeight="1" spans="1:12">
      <c r="A46" s="15" t="e">
        <f>CONCATENATE(#REF!,#REF!,#REF!,#REF!,#REF!,#REF!,#REF!)</f>
        <v>#REF!</v>
      </c>
    </row>
  </sheetData>
  <mergeCells count="10">
    <mergeCell ref="A2:L2"/>
    <mergeCell ref="A3:L3"/>
    <mergeCell ref="C6:D6"/>
    <mergeCell ref="E6:F6"/>
    <mergeCell ref="G6:H6"/>
    <mergeCell ref="I6:J6"/>
    <mergeCell ref="K6:L6"/>
    <mergeCell ref="A8:B8"/>
    <mergeCell ref="A6:A7"/>
    <mergeCell ref="B6:B7"/>
  </mergeCells>
  <hyperlinks>
    <hyperlink ref="A1" location="索引目录!C35" display="返回索引页"/>
    <hyperlink ref="B9" location="房屋建筑物!B1" display="固定资产-房屋建筑物余额"/>
    <hyperlink ref="B12" location="构筑物!B1" display="固定资产-构筑物及其他辅助设施余额"/>
    <hyperlink ref="B15" location="管道沟槽!B1" display="固定资产-管道及沟槽余额"/>
    <hyperlink ref="B21" location="机器设备!B1" display="固定资产-机器设备余额"/>
    <hyperlink ref="B24" location="车辆!B1" display="固定资产-车辆余额"/>
    <hyperlink ref="B27" location="电子设备!B1" display="固定资产-电子设备余额"/>
    <hyperlink ref="B1" location="非流动资产评估汇总!B22" display="返回"/>
    <hyperlink ref="B32" location="土地!B1" display="固定资产-土地余额"/>
    <hyperlink ref="B11" location="房屋建筑物!B1" display="固定资产-房屋建筑物"/>
    <hyperlink ref="B14" location="构筑物!B1" display="固定资产-构筑物及其他辅助设施"/>
    <hyperlink ref="B17" location="管道沟槽!B1" display="固定资产-管道及沟槽"/>
    <hyperlink ref="B23" location="机器设备!B1" display="固定资产-机器设备"/>
    <hyperlink ref="B26" location="车辆!B1" display="固定资产-车辆"/>
    <hyperlink ref="B29" location="电子设备!B1" display="固定资产-电子设备"/>
    <hyperlink ref="B34" location="土地!B1" display="固定资产-土地"/>
    <hyperlink ref="B37" location="固定资产清理!A1" display="固定资产-固定资产清理余额"/>
    <hyperlink ref="B39" location="固定资产清理!A1" display="固定资产-固定资产清理"/>
  </hyperlinks>
  <printOptions horizontalCentered="1"/>
  <pageMargins left="0.393055555555556" right="0.393055555555556" top="0.984027777777778" bottom="0.472222222222222" header="0.984027777777778" footer="0.472222222222222"/>
  <pageSetup paperSize="9" orientation="landscape"/>
  <headerFooter alignWithMargins="0">
    <oddFooter>&amp;C&amp;"宋体,常规"&amp;9
&amp;R&amp;"宋体,常规"&amp;9</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53"/>
  <dimension ref="A1:AD24"/>
  <sheetViews>
    <sheetView zoomScale="90" zoomScaleNormal="90" workbookViewId="0">
      <pane ySplit="7" topLeftCell="A8" activePane="bottomLeft" state="frozen"/>
      <selection/>
      <selection pane="bottomLeft" activeCell="Q23" sqref="Q23"/>
    </sheetView>
  </sheetViews>
  <sheetFormatPr defaultColWidth="9" defaultRowHeight="15.75" customHeight="1"/>
  <cols>
    <col min="1" max="1" width="5.08333333333333" style="15" customWidth="1"/>
    <col min="2" max="2" width="32.0833333333333" style="15" customWidth="1"/>
    <col min="3" max="3" width="14.1666666666667" style="15" customWidth="1"/>
    <col min="4" max="4" width="9" style="15" hidden="1" customWidth="1" outlineLevel="1"/>
    <col min="5" max="5" width="11.25" style="15" hidden="1" customWidth="1" outlineLevel="1"/>
    <col min="6" max="6" width="5.5" style="15" customWidth="1" collapsed="1"/>
    <col min="7" max="7" width="5.75" style="15" hidden="1" customWidth="1" outlineLevel="1"/>
    <col min="8" max="9" width="5.5" style="15" customWidth="1" outlineLevel="1"/>
    <col min="10" max="11" width="5" style="15" customWidth="1" outlineLevel="1"/>
    <col min="12" max="14" width="5" style="15" hidden="1" customWidth="1" outlineLevel="1"/>
    <col min="15" max="15" width="5.25" style="15" hidden="1" customWidth="1" outlineLevel="1"/>
    <col min="16" max="16" width="2" style="15" hidden="1" customWidth="1" outlineLevel="1"/>
    <col min="17" max="17" width="8.83333333333333" style="15" customWidth="1"/>
    <col min="18" max="18" width="6.33333333333333" style="15" customWidth="1"/>
    <col min="19" max="19" width="9.83333333333333" style="15" customWidth="1"/>
    <col min="20" max="20" width="8.75" style="15" hidden="1" customWidth="1"/>
    <col min="21" max="21" width="9.75" style="15" hidden="1" customWidth="1" outlineLevel="1"/>
    <col min="22" max="22" width="10" style="15" hidden="1" customWidth="1" outlineLevel="1"/>
    <col min="23" max="23" width="10.5833333333333" style="15" hidden="1" customWidth="1" collapsed="1"/>
    <col min="24" max="24" width="10.5" style="15" hidden="1" customWidth="1"/>
    <col min="25" max="25" width="18.3333333333333" style="15" customWidth="1"/>
    <col min="26" max="26" width="7" style="15" hidden="1" customWidth="1"/>
    <col min="27" max="27" width="8.83333333333333" style="15" hidden="1" customWidth="1"/>
    <col min="28" max="28" width="13.9166666666667" style="15" customWidth="1"/>
    <col min="29" max="29" width="15.25" style="15" hidden="1" customWidth="1" outlineLevel="1"/>
    <col min="30" max="30" width="13.0833333333333" style="15" hidden="1" customWidth="1" outlineLevel="1"/>
    <col min="31" max="31" width="9" style="15" collapsed="1"/>
    <col min="32" max="16384" width="9" style="15"/>
  </cols>
  <sheetData>
    <row r="1" s="85" customFormat="1" ht="10.5" spans="1:30">
      <c r="A1" s="154" t="s">
        <v>412</v>
      </c>
      <c r="B1" s="90" t="s">
        <v>402</v>
      </c>
      <c r="C1" s="90"/>
      <c r="D1" s="87"/>
      <c r="E1" s="87"/>
      <c r="F1" s="87"/>
      <c r="G1" s="87"/>
      <c r="H1" s="87"/>
      <c r="I1" s="87"/>
      <c r="J1" s="87"/>
      <c r="K1" s="87"/>
      <c r="L1" s="87"/>
      <c r="M1" s="87"/>
      <c r="N1" s="87"/>
      <c r="O1" s="87"/>
      <c r="P1" s="87"/>
      <c r="Q1" s="87"/>
      <c r="R1" s="87"/>
      <c r="S1" s="87"/>
      <c r="T1" s="87"/>
      <c r="U1" s="87"/>
      <c r="V1" s="87"/>
      <c r="W1" s="87"/>
      <c r="X1" s="87"/>
      <c r="Y1" s="87"/>
      <c r="Z1" s="87"/>
      <c r="AA1" s="87"/>
      <c r="AB1" s="87"/>
      <c r="AC1" s="87"/>
    </row>
    <row r="2" s="12" customFormat="1" ht="30" customHeight="1" spans="1:30">
      <c r="A2" s="19" t="s">
        <v>787</v>
      </c>
      <c r="B2" s="19"/>
      <c r="C2" s="19"/>
      <c r="D2" s="19"/>
      <c r="E2" s="19"/>
      <c r="F2" s="19"/>
      <c r="G2" s="19"/>
      <c r="H2" s="19"/>
      <c r="I2" s="19"/>
      <c r="J2" s="19"/>
      <c r="K2" s="19"/>
      <c r="L2" s="19"/>
      <c r="M2" s="19"/>
      <c r="N2" s="19"/>
      <c r="O2" s="19"/>
      <c r="P2" s="19"/>
      <c r="Q2" s="19"/>
      <c r="R2" s="19"/>
      <c r="S2" s="19"/>
      <c r="T2" s="19"/>
      <c r="U2" s="19"/>
      <c r="V2" s="19"/>
      <c r="W2" s="19"/>
      <c r="X2" s="19"/>
      <c r="Y2" s="19"/>
      <c r="Z2" s="19"/>
      <c r="AA2" s="19"/>
      <c r="AB2" s="156"/>
      <c r="AC2" s="156"/>
    </row>
    <row r="3" ht="15" customHeight="1" spans="1:30">
      <c r="A3" s="20" t="e">
        <f>CONCATENATE(#REF!,#REF!,#REF!,#REF!,#REF!,#REF!,#REF!)</f>
        <v>#REF!</v>
      </c>
      <c r="B3" s="20"/>
      <c r="C3" s="20"/>
      <c r="D3" s="20"/>
      <c r="E3" s="20"/>
      <c r="F3" s="20"/>
      <c r="G3" s="20"/>
      <c r="H3" s="20"/>
      <c r="I3" s="20"/>
      <c r="J3" s="20"/>
      <c r="K3" s="20"/>
      <c r="L3" s="20"/>
      <c r="M3" s="20"/>
      <c r="N3" s="20"/>
      <c r="O3" s="20"/>
      <c r="P3" s="20"/>
      <c r="Q3" s="20"/>
      <c r="R3" s="20"/>
      <c r="S3" s="20"/>
      <c r="T3" s="20"/>
      <c r="U3" s="20"/>
      <c r="V3" s="20"/>
      <c r="W3" s="20"/>
      <c r="X3" s="20"/>
      <c r="Y3" s="20"/>
      <c r="Z3" s="20"/>
      <c r="AA3" s="20"/>
      <c r="AB3" s="20"/>
    </row>
    <row r="4" ht="15" customHeight="1" spans="1:30">
      <c r="A4" s="20"/>
      <c r="B4" s="20"/>
      <c r="C4" s="20"/>
      <c r="D4" s="20"/>
      <c r="E4" s="20"/>
      <c r="F4" s="20"/>
      <c r="G4" s="20"/>
      <c r="H4" s="20"/>
      <c r="I4" s="20"/>
      <c r="J4" s="20"/>
      <c r="K4" s="46"/>
      <c r="L4" s="20"/>
      <c r="M4" s="20"/>
      <c r="N4" s="20"/>
      <c r="O4" s="20"/>
      <c r="P4" s="20"/>
      <c r="Q4" s="20"/>
      <c r="R4" s="20"/>
      <c r="S4" s="20"/>
      <c r="T4" s="20"/>
      <c r="U4" s="20"/>
      <c r="V4" s="20"/>
      <c r="W4" s="20"/>
      <c r="X4" s="20"/>
      <c r="Y4" s="20"/>
      <c r="Z4" s="20"/>
      <c r="AA4" s="20"/>
      <c r="AB4" s="46" t="s">
        <v>788</v>
      </c>
    </row>
    <row r="5" ht="15" customHeight="1" spans="1:30">
      <c r="A5" s="23" t="e">
        <f>#REF!&amp;#REF!</f>
        <v>#REF!</v>
      </c>
      <c r="AB5" s="22" t="s">
        <v>282</v>
      </c>
    </row>
    <row r="6" s="13" customFormat="1" ht="15" customHeight="1" spans="1:30">
      <c r="A6" s="24" t="s">
        <v>283</v>
      </c>
      <c r="B6" s="24" t="s">
        <v>713</v>
      </c>
      <c r="C6" s="24" t="s">
        <v>789</v>
      </c>
      <c r="D6" s="157" t="s">
        <v>716</v>
      </c>
      <c r="E6" s="158" t="s">
        <v>717</v>
      </c>
      <c r="F6" s="104" t="s">
        <v>718</v>
      </c>
      <c r="G6" s="158" t="s">
        <v>719</v>
      </c>
      <c r="H6" s="104" t="s">
        <v>720</v>
      </c>
      <c r="I6" s="104" t="s">
        <v>721</v>
      </c>
      <c r="J6" s="104" t="s">
        <v>790</v>
      </c>
      <c r="K6" s="104" t="s">
        <v>723</v>
      </c>
      <c r="L6" s="157" t="s">
        <v>724</v>
      </c>
      <c r="M6" s="157" t="s">
        <v>725</v>
      </c>
      <c r="N6" s="157" t="s">
        <v>726</v>
      </c>
      <c r="O6" s="157" t="s">
        <v>727</v>
      </c>
      <c r="P6" s="157" t="s">
        <v>728</v>
      </c>
      <c r="Q6" s="52" t="s">
        <v>729</v>
      </c>
      <c r="R6" s="159" t="s">
        <v>556</v>
      </c>
      <c r="S6" s="52" t="s">
        <v>791</v>
      </c>
      <c r="T6" s="52" t="s">
        <v>731</v>
      </c>
      <c r="U6" s="24" t="s">
        <v>243</v>
      </c>
      <c r="V6" s="25"/>
      <c r="W6" s="127" t="s">
        <v>244</v>
      </c>
      <c r="X6" s="36"/>
      <c r="Y6" s="160" t="s">
        <v>792</v>
      </c>
      <c r="Z6" s="52" t="s">
        <v>285</v>
      </c>
      <c r="AA6" s="104" t="s">
        <v>793</v>
      </c>
      <c r="AB6" s="52" t="s">
        <v>419</v>
      </c>
      <c r="AC6" s="157" t="s">
        <v>794</v>
      </c>
      <c r="AD6" s="24" t="s">
        <v>734</v>
      </c>
    </row>
    <row r="7" s="13" customFormat="1" ht="15" customHeight="1" spans="1:30">
      <c r="A7" s="24"/>
      <c r="B7" s="24"/>
      <c r="C7" s="24"/>
      <c r="D7" s="109"/>
      <c r="E7" s="161"/>
      <c r="F7" s="106"/>
      <c r="G7" s="161"/>
      <c r="H7" s="106"/>
      <c r="I7" s="106"/>
      <c r="J7" s="106"/>
      <c r="K7" s="106"/>
      <c r="L7" s="109"/>
      <c r="M7" s="109"/>
      <c r="N7" s="109"/>
      <c r="O7" s="109"/>
      <c r="P7" s="109"/>
      <c r="Q7" s="24"/>
      <c r="R7" s="162"/>
      <c r="S7" s="24"/>
      <c r="T7" s="24"/>
      <c r="U7" s="24" t="s">
        <v>735</v>
      </c>
      <c r="V7" s="25" t="s">
        <v>736</v>
      </c>
      <c r="W7" s="36" t="s">
        <v>735</v>
      </c>
      <c r="X7" s="24" t="s">
        <v>736</v>
      </c>
      <c r="Y7" s="163"/>
      <c r="Z7" s="24"/>
      <c r="AA7" s="106"/>
      <c r="AB7" s="24"/>
      <c r="AC7" s="109"/>
      <c r="AD7" s="24"/>
    </row>
    <row r="8" ht="21" customHeight="1" spans="1:30">
      <c r="A8" s="27">
        <v>1</v>
      </c>
      <c r="B8" s="28" t="s">
        <v>795</v>
      </c>
      <c r="C8" s="58" t="s">
        <v>796</v>
      </c>
      <c r="D8" s="107"/>
      <c r="E8" s="107"/>
      <c r="F8" s="58" t="s">
        <v>797</v>
      </c>
      <c r="G8" s="164"/>
      <c r="H8" s="27"/>
      <c r="I8" s="27"/>
      <c r="J8" s="27"/>
      <c r="K8" s="27"/>
      <c r="L8" s="164"/>
      <c r="M8" s="164"/>
      <c r="N8" s="164"/>
      <c r="O8" s="107"/>
      <c r="P8" s="164"/>
      <c r="Q8" s="29">
        <v>42046</v>
      </c>
      <c r="R8" s="97" t="s">
        <v>798</v>
      </c>
      <c r="S8" s="34">
        <v>3498.79</v>
      </c>
      <c r="T8" s="31">
        <f>IF(S8=0,"",W8/S8)</f>
        <v>2.2</v>
      </c>
      <c r="U8" s="31"/>
      <c r="V8" s="30"/>
      <c r="W8" s="34">
        <v>7697.34</v>
      </c>
      <c r="X8" s="31"/>
      <c r="Y8" s="31"/>
      <c r="Z8" s="31" t="e">
        <f>IF(OR(AND(X8=0,#REF!=0,),#REF!=0,),"",(#REF!-X8)/X8*100)</f>
        <v>#REF!</v>
      </c>
      <c r="AA8" s="31"/>
      <c r="AB8" s="166" t="s">
        <v>799</v>
      </c>
      <c r="AC8" s="107"/>
      <c r="AD8" s="33"/>
    </row>
    <row r="9" ht="21" customHeight="1" spans="1:30">
      <c r="A9" s="27">
        <v>2</v>
      </c>
      <c r="B9" s="28" t="s">
        <v>795</v>
      </c>
      <c r="C9" s="58" t="s">
        <v>800</v>
      </c>
      <c r="D9" s="107"/>
      <c r="E9" s="107"/>
      <c r="F9" s="58" t="s">
        <v>797</v>
      </c>
      <c r="G9" s="164"/>
      <c r="H9" s="27"/>
      <c r="I9" s="27"/>
      <c r="J9" s="27"/>
      <c r="K9" s="27"/>
      <c r="L9" s="164"/>
      <c r="M9" s="164"/>
      <c r="N9" s="164"/>
      <c r="O9" s="107"/>
      <c r="P9" s="164"/>
      <c r="Q9" s="29">
        <v>42046</v>
      </c>
      <c r="R9" s="97" t="s">
        <v>798</v>
      </c>
      <c r="S9" s="34">
        <v>4273.78</v>
      </c>
      <c r="T9" s="31">
        <f t="shared" ref="T9:T22" si="0">IF(S9=0,"",W9/S9)</f>
        <v>2.6</v>
      </c>
      <c r="U9" s="31"/>
      <c r="V9" s="30"/>
      <c r="W9" s="34">
        <v>11111.83</v>
      </c>
      <c r="X9" s="31"/>
      <c r="Y9" s="31"/>
      <c r="Z9" s="31" t="e">
        <f>IF(OR(AND(X9=0,#REF!=0,),#REF!=0,),"",(#REF!-X9)/X9*100)</f>
        <v>#REF!</v>
      </c>
      <c r="AA9" s="31"/>
      <c r="AB9" s="167"/>
      <c r="AC9" s="107"/>
      <c r="AD9" s="33"/>
    </row>
    <row r="10" ht="21" customHeight="1" spans="1:30">
      <c r="A10" s="27"/>
      <c r="B10" s="28"/>
      <c r="C10" s="28"/>
      <c r="D10" s="107"/>
      <c r="E10" s="107"/>
      <c r="F10" s="28"/>
      <c r="G10" s="164"/>
      <c r="H10" s="27"/>
      <c r="I10" s="27"/>
      <c r="J10" s="27"/>
      <c r="K10" s="27"/>
      <c r="L10" s="164"/>
      <c r="M10" s="164"/>
      <c r="N10" s="164"/>
      <c r="O10" s="107"/>
      <c r="P10" s="164"/>
      <c r="Q10" s="29"/>
      <c r="R10" s="97"/>
      <c r="S10" s="34"/>
      <c r="T10" s="31" t="str">
        <f t="shared" si="0"/>
        <v/>
      </c>
      <c r="U10" s="31"/>
      <c r="V10" s="30"/>
      <c r="W10" s="34"/>
      <c r="X10" s="31"/>
      <c r="Y10" s="31"/>
      <c r="Z10" s="31" t="e">
        <f>IF(OR(AND(X10=0,#REF!=0,),#REF!=0,),"",(#REF!-X10)/X10*100)</f>
        <v>#REF!</v>
      </c>
      <c r="AA10" s="31"/>
      <c r="AB10" s="28"/>
      <c r="AC10" s="107"/>
      <c r="AD10" s="33"/>
    </row>
    <row r="11" ht="21" customHeight="1" spans="1:30">
      <c r="A11" s="27"/>
      <c r="B11" s="28"/>
      <c r="C11" s="28"/>
      <c r="D11" s="107"/>
      <c r="E11" s="107"/>
      <c r="F11" s="28"/>
      <c r="G11" s="164"/>
      <c r="H11" s="27"/>
      <c r="I11" s="27"/>
      <c r="J11" s="27"/>
      <c r="K11" s="27"/>
      <c r="L11" s="164"/>
      <c r="M11" s="164"/>
      <c r="N11" s="164"/>
      <c r="O11" s="107"/>
      <c r="P11" s="164"/>
      <c r="Q11" s="29"/>
      <c r="R11" s="97"/>
      <c r="S11" s="34"/>
      <c r="T11" s="31" t="str">
        <f t="shared" si="0"/>
        <v/>
      </c>
      <c r="U11" s="31"/>
      <c r="V11" s="30"/>
      <c r="W11" s="34"/>
      <c r="X11" s="31"/>
      <c r="Y11" s="31"/>
      <c r="Z11" s="31" t="e">
        <f>IF(OR(AND(X11=0,#REF!=0,),#REF!=0,),"",(#REF!-X11)/X11*100)</f>
        <v>#REF!</v>
      </c>
      <c r="AA11" s="31"/>
      <c r="AB11" s="28"/>
      <c r="AC11" s="107"/>
      <c r="AD11" s="33"/>
    </row>
    <row r="12" ht="21" customHeight="1" spans="1:30">
      <c r="A12" s="27"/>
      <c r="B12" s="28"/>
      <c r="C12" s="28"/>
      <c r="D12" s="107"/>
      <c r="E12" s="107"/>
      <c r="F12" s="28"/>
      <c r="G12" s="164"/>
      <c r="H12" s="27"/>
      <c r="I12" s="27"/>
      <c r="J12" s="27"/>
      <c r="K12" s="27"/>
      <c r="L12" s="164"/>
      <c r="M12" s="164"/>
      <c r="N12" s="164"/>
      <c r="O12" s="107"/>
      <c r="P12" s="164"/>
      <c r="Q12" s="29"/>
      <c r="R12" s="97"/>
      <c r="S12" s="34"/>
      <c r="T12" s="31" t="str">
        <f t="shared" si="0"/>
        <v/>
      </c>
      <c r="U12" s="31"/>
      <c r="V12" s="30"/>
      <c r="W12" s="34"/>
      <c r="X12" s="31"/>
      <c r="Y12" s="31"/>
      <c r="Z12" s="31" t="e">
        <f>IF(OR(AND(X12=0,#REF!=0,),#REF!=0,),"",(#REF!-X12)/X12*100)</f>
        <v>#REF!</v>
      </c>
      <c r="AA12" s="31"/>
      <c r="AB12" s="28"/>
      <c r="AC12" s="107"/>
      <c r="AD12" s="33"/>
    </row>
    <row r="13" ht="21" customHeight="1" spans="1:30">
      <c r="A13" s="27"/>
      <c r="B13" s="28"/>
      <c r="C13" s="28"/>
      <c r="D13" s="107"/>
      <c r="E13" s="107"/>
      <c r="F13" s="28"/>
      <c r="G13" s="164"/>
      <c r="H13" s="27"/>
      <c r="I13" s="27"/>
      <c r="J13" s="27"/>
      <c r="K13" s="27"/>
      <c r="L13" s="164"/>
      <c r="M13" s="164"/>
      <c r="N13" s="164"/>
      <c r="O13" s="107"/>
      <c r="P13" s="164"/>
      <c r="Q13" s="29"/>
      <c r="R13" s="97"/>
      <c r="S13" s="34"/>
      <c r="T13" s="31" t="str">
        <f t="shared" si="0"/>
        <v/>
      </c>
      <c r="U13" s="31"/>
      <c r="V13" s="30"/>
      <c r="W13" s="34"/>
      <c r="X13" s="31"/>
      <c r="Y13" s="31"/>
      <c r="Z13" s="31" t="e">
        <f>IF(OR(AND(X13=0,#REF!=0,),#REF!=0,),"",(#REF!-X13)/X13*100)</f>
        <v>#REF!</v>
      </c>
      <c r="AA13" s="31"/>
      <c r="AB13" s="28"/>
      <c r="AC13" s="107"/>
      <c r="AD13" s="33"/>
    </row>
    <row r="14" ht="21" customHeight="1" spans="1:30">
      <c r="A14" s="27"/>
      <c r="B14" s="28"/>
      <c r="C14" s="28"/>
      <c r="D14" s="107"/>
      <c r="E14" s="107"/>
      <c r="F14" s="28"/>
      <c r="G14" s="164"/>
      <c r="H14" s="27"/>
      <c r="I14" s="27"/>
      <c r="J14" s="27"/>
      <c r="K14" s="27"/>
      <c r="L14" s="164"/>
      <c r="M14" s="164"/>
      <c r="N14" s="164"/>
      <c r="O14" s="107"/>
      <c r="P14" s="164"/>
      <c r="Q14" s="29"/>
      <c r="R14" s="97"/>
      <c r="S14" s="34"/>
      <c r="T14" s="31" t="str">
        <f t="shared" si="0"/>
        <v/>
      </c>
      <c r="U14" s="31"/>
      <c r="V14" s="30"/>
      <c r="W14" s="34"/>
      <c r="X14" s="31"/>
      <c r="Y14" s="31"/>
      <c r="Z14" s="31" t="e">
        <f>IF(OR(AND(X14=0,#REF!=0,),#REF!=0,),"",(#REF!-X14)/X14*100)</f>
        <v>#REF!</v>
      </c>
      <c r="AA14" s="31"/>
      <c r="AB14" s="28"/>
      <c r="AC14" s="107"/>
      <c r="AD14" s="33"/>
    </row>
    <row r="15" ht="21" customHeight="1" spans="1:30">
      <c r="A15" s="27"/>
      <c r="B15" s="28"/>
      <c r="C15" s="28"/>
      <c r="D15" s="107"/>
      <c r="E15" s="107"/>
      <c r="F15" s="28"/>
      <c r="G15" s="164"/>
      <c r="H15" s="27"/>
      <c r="I15" s="27"/>
      <c r="J15" s="27"/>
      <c r="K15" s="27"/>
      <c r="L15" s="164"/>
      <c r="M15" s="164"/>
      <c r="N15" s="164"/>
      <c r="O15" s="107"/>
      <c r="P15" s="164"/>
      <c r="Q15" s="29"/>
      <c r="R15" s="97"/>
      <c r="S15" s="34"/>
      <c r="T15" s="31" t="str">
        <f t="shared" si="0"/>
        <v/>
      </c>
      <c r="U15" s="31"/>
      <c r="V15" s="30"/>
      <c r="W15" s="34"/>
      <c r="X15" s="31"/>
      <c r="Y15" s="31"/>
      <c r="Z15" s="31" t="e">
        <f>IF(OR(AND(X15=0,#REF!=0,),#REF!=0,),"",(#REF!-X15)/X15*100)</f>
        <v>#REF!</v>
      </c>
      <c r="AA15" s="31"/>
      <c r="AB15" s="28"/>
      <c r="AC15" s="107"/>
      <c r="AD15" s="33"/>
    </row>
    <row r="16" ht="21" customHeight="1" spans="1:30">
      <c r="A16" s="27"/>
      <c r="B16" s="28"/>
      <c r="C16" s="28"/>
      <c r="D16" s="107"/>
      <c r="E16" s="107"/>
      <c r="F16" s="28"/>
      <c r="G16" s="164"/>
      <c r="H16" s="27"/>
      <c r="I16" s="27"/>
      <c r="J16" s="27"/>
      <c r="K16" s="27"/>
      <c r="L16" s="164"/>
      <c r="M16" s="164"/>
      <c r="N16" s="164"/>
      <c r="O16" s="107"/>
      <c r="P16" s="164"/>
      <c r="Q16" s="29"/>
      <c r="R16" s="97"/>
      <c r="S16" s="34"/>
      <c r="T16" s="31" t="str">
        <f t="shared" si="0"/>
        <v/>
      </c>
      <c r="U16" s="31"/>
      <c r="V16" s="30"/>
      <c r="W16" s="34"/>
      <c r="X16" s="31"/>
      <c r="Y16" s="31"/>
      <c r="Z16" s="31" t="e">
        <f>IF(OR(AND(X16=0,#REF!=0,),#REF!=0,),"",(#REF!-X16)/X16*100)</f>
        <v>#REF!</v>
      </c>
      <c r="AA16" s="31"/>
      <c r="AB16" s="28"/>
      <c r="AC16" s="107"/>
      <c r="AD16" s="33"/>
    </row>
    <row r="17" ht="21" customHeight="1" spans="1:30">
      <c r="A17" s="27"/>
      <c r="B17" s="28"/>
      <c r="C17" s="28"/>
      <c r="D17" s="107"/>
      <c r="E17" s="107"/>
      <c r="F17" s="28"/>
      <c r="G17" s="164"/>
      <c r="H17" s="27"/>
      <c r="I17" s="27"/>
      <c r="J17" s="27"/>
      <c r="K17" s="27"/>
      <c r="L17" s="164"/>
      <c r="M17" s="164"/>
      <c r="N17" s="164"/>
      <c r="O17" s="107"/>
      <c r="P17" s="164"/>
      <c r="Q17" s="29"/>
      <c r="R17" s="97"/>
      <c r="S17" s="34"/>
      <c r="T17" s="31" t="str">
        <f t="shared" si="0"/>
        <v/>
      </c>
      <c r="U17" s="31"/>
      <c r="V17" s="30"/>
      <c r="W17" s="34"/>
      <c r="X17" s="31"/>
      <c r="Y17" s="31"/>
      <c r="Z17" s="31" t="e">
        <f>IF(OR(AND(X17=0,#REF!=0,),#REF!=0,),"",(#REF!-X17)/X17*100)</f>
        <v>#REF!</v>
      </c>
      <c r="AA17" s="31"/>
      <c r="AB17" s="28"/>
      <c r="AC17" s="107"/>
      <c r="AD17" s="33"/>
    </row>
    <row r="18" ht="21" customHeight="1" spans="1:30">
      <c r="A18" s="27"/>
      <c r="B18" s="28"/>
      <c r="C18" s="28"/>
      <c r="D18" s="107"/>
      <c r="E18" s="107"/>
      <c r="F18" s="28"/>
      <c r="G18" s="164"/>
      <c r="H18" s="27"/>
      <c r="I18" s="27"/>
      <c r="J18" s="27"/>
      <c r="K18" s="27"/>
      <c r="L18" s="164"/>
      <c r="M18" s="164"/>
      <c r="N18" s="164"/>
      <c r="O18" s="107"/>
      <c r="P18" s="164"/>
      <c r="Q18" s="29"/>
      <c r="R18" s="97"/>
      <c r="S18" s="34"/>
      <c r="T18" s="31"/>
      <c r="U18" s="31"/>
      <c r="V18" s="30"/>
      <c r="W18" s="34"/>
      <c r="X18" s="31"/>
      <c r="Y18" s="31"/>
      <c r="Z18" s="31" t="e">
        <f>IF(OR(AND(X18=0,#REF!=0,),#REF!=0,),"",(#REF!-X18)/X18*100)</f>
        <v>#REF!</v>
      </c>
      <c r="AA18" s="31"/>
      <c r="AB18" s="28"/>
      <c r="AC18" s="107"/>
      <c r="AD18" s="33"/>
    </row>
    <row r="19" ht="21" customHeight="1" spans="1:30">
      <c r="A19" s="27"/>
      <c r="B19" s="28"/>
      <c r="C19" s="28"/>
      <c r="D19" s="107"/>
      <c r="E19" s="107"/>
      <c r="F19" s="28"/>
      <c r="G19" s="164"/>
      <c r="H19" s="27"/>
      <c r="I19" s="27"/>
      <c r="J19" s="27"/>
      <c r="K19" s="27"/>
      <c r="L19" s="164"/>
      <c r="M19" s="164"/>
      <c r="N19" s="164"/>
      <c r="O19" s="107"/>
      <c r="P19" s="164"/>
      <c r="Q19" s="29"/>
      <c r="R19" s="97"/>
      <c r="S19" s="34"/>
      <c r="T19" s="31" t="str">
        <f t="shared" si="0"/>
        <v/>
      </c>
      <c r="U19" s="31"/>
      <c r="V19" s="30"/>
      <c r="W19" s="34"/>
      <c r="X19" s="31"/>
      <c r="Y19" s="31"/>
      <c r="Z19" s="31" t="e">
        <f>IF(OR(AND(X19=0,#REF!=0,),#REF!=0,),"",(#REF!-X19)/X19*100)</f>
        <v>#REF!</v>
      </c>
      <c r="AA19" s="31"/>
      <c r="AB19" s="28"/>
      <c r="AC19" s="107"/>
      <c r="AD19" s="33"/>
    </row>
    <row r="20" ht="21" customHeight="1" spans="1:30">
      <c r="A20" s="27"/>
      <c r="B20" s="28"/>
      <c r="C20" s="28"/>
      <c r="D20" s="107"/>
      <c r="E20" s="107"/>
      <c r="F20" s="28"/>
      <c r="G20" s="164"/>
      <c r="H20" s="27"/>
      <c r="I20" s="27"/>
      <c r="J20" s="27"/>
      <c r="K20" s="27"/>
      <c r="L20" s="164"/>
      <c r="M20" s="164"/>
      <c r="N20" s="164"/>
      <c r="O20" s="107"/>
      <c r="P20" s="164"/>
      <c r="Q20" s="29"/>
      <c r="R20" s="97"/>
      <c r="S20" s="34"/>
      <c r="T20" s="31"/>
      <c r="U20" s="31"/>
      <c r="V20" s="30"/>
      <c r="W20" s="34"/>
      <c r="X20" s="31"/>
      <c r="Y20" s="31"/>
      <c r="Z20" s="31" t="e">
        <f>IF(OR(AND(X20=0,#REF!=0,),#REF!=0,),"",(#REF!-X20)/X20*100)</f>
        <v>#REF!</v>
      </c>
      <c r="AA20" s="31"/>
      <c r="AB20" s="28"/>
      <c r="AC20" s="107"/>
      <c r="AD20" s="33"/>
    </row>
    <row r="21" ht="21" customHeight="1" spans="1:30">
      <c r="A21" s="27"/>
      <c r="B21" s="28"/>
      <c r="C21" s="28"/>
      <c r="D21" s="107"/>
      <c r="E21" s="107"/>
      <c r="F21" s="28"/>
      <c r="G21" s="164"/>
      <c r="H21" s="27"/>
      <c r="I21" s="27"/>
      <c r="J21" s="27"/>
      <c r="K21" s="27"/>
      <c r="L21" s="164"/>
      <c r="M21" s="164"/>
      <c r="N21" s="164"/>
      <c r="O21" s="107"/>
      <c r="P21" s="164"/>
      <c r="Q21" s="29"/>
      <c r="R21" s="97"/>
      <c r="S21" s="34"/>
      <c r="T21" s="31"/>
      <c r="U21" s="31"/>
      <c r="V21" s="30"/>
      <c r="W21" s="34"/>
      <c r="X21" s="31"/>
      <c r="Y21" s="31"/>
      <c r="Z21" s="31" t="e">
        <f>IF(OR(AND(X21=0,#REF!=0,),#REF!=0,),"",(#REF!-X21)/X21*100)</f>
        <v>#REF!</v>
      </c>
      <c r="AA21" s="31"/>
      <c r="AB21" s="28"/>
      <c r="AC21" s="107"/>
      <c r="AD21" s="33"/>
    </row>
    <row r="22" s="14" customFormat="1" ht="21" customHeight="1" spans="1:30">
      <c r="A22" s="98" t="s">
        <v>475</v>
      </c>
      <c r="B22" s="99"/>
      <c r="C22" s="99"/>
      <c r="D22" s="108"/>
      <c r="E22" s="108"/>
      <c r="F22" s="24"/>
      <c r="G22" s="109"/>
      <c r="H22" s="24"/>
      <c r="I22" s="24"/>
      <c r="J22" s="24"/>
      <c r="K22" s="24"/>
      <c r="L22" s="109"/>
      <c r="M22" s="109"/>
      <c r="N22" s="109"/>
      <c r="O22" s="108"/>
      <c r="P22" s="109"/>
      <c r="Q22" s="88"/>
      <c r="R22" s="88"/>
      <c r="S22" s="40">
        <f>SUM(S8:S21)</f>
        <v>7772.57</v>
      </c>
      <c r="T22" s="40">
        <f t="shared" si="0"/>
        <v>2.42</v>
      </c>
      <c r="U22" s="40">
        <f>SUM(U8:U21)</f>
        <v>0</v>
      </c>
      <c r="V22" s="38">
        <f>SUM(V8:V21)</f>
        <v>0</v>
      </c>
      <c r="W22" s="39">
        <f>SUM(W8:W21)</f>
        <v>18809.17</v>
      </c>
      <c r="X22" s="40">
        <f>SUM(X8:X21)</f>
        <v>0</v>
      </c>
      <c r="Y22" s="40">
        <f>SUM(Y8:Y21)</f>
        <v>0</v>
      </c>
      <c r="Z22" s="40" t="e">
        <f>IF(OR(AND(X22=0,#REF!=0,),#REF!=0,),"",(#REF!-X22)/X22*100)</f>
        <v>#REF!</v>
      </c>
      <c r="AA22" s="40"/>
      <c r="AB22" s="98"/>
      <c r="AC22" s="108"/>
      <c r="AD22" s="41"/>
    </row>
    <row r="23" ht="21" customHeight="1" spans="1:30">
      <c r="A23" s="58" t="s">
        <v>801</v>
      </c>
      <c r="B23" s="28"/>
      <c r="C23" s="28"/>
      <c r="D23" s="107"/>
      <c r="E23" s="107"/>
      <c r="F23" s="27"/>
      <c r="G23" s="164"/>
      <c r="H23" s="27"/>
      <c r="I23" s="27"/>
      <c r="J23" s="27"/>
      <c r="K23" s="27"/>
      <c r="L23" s="164"/>
      <c r="M23" s="164"/>
      <c r="N23" s="164"/>
      <c r="O23" s="107"/>
      <c r="P23" s="164"/>
      <c r="Q23" s="97"/>
      <c r="R23" s="97"/>
      <c r="S23" s="75"/>
      <c r="T23" s="31"/>
      <c r="U23" s="31"/>
      <c r="V23" s="30"/>
      <c r="W23" s="34"/>
      <c r="X23" s="31"/>
      <c r="Y23" s="31"/>
      <c r="Z23" s="31" t="e">
        <f>IF(OR(AND(X23=0,#REF!=0,),#REF!=0,),"",(#REF!-X23)/X23*100)</f>
        <v>#REF!</v>
      </c>
      <c r="AA23" s="31"/>
      <c r="AB23" s="28"/>
      <c r="AC23" s="107"/>
      <c r="AD23" s="33"/>
    </row>
    <row r="24" s="14" customFormat="1" ht="21" customHeight="1" spans="1:30">
      <c r="A24" s="98" t="s">
        <v>478</v>
      </c>
      <c r="B24" s="98"/>
      <c r="C24" s="98"/>
      <c r="D24" s="165"/>
      <c r="E24" s="165"/>
      <c r="F24" s="24"/>
      <c r="G24" s="109"/>
      <c r="H24" s="24"/>
      <c r="I24" s="24"/>
      <c r="J24" s="24"/>
      <c r="K24" s="24"/>
      <c r="L24" s="109"/>
      <c r="M24" s="109"/>
      <c r="N24" s="109"/>
      <c r="O24" s="109"/>
      <c r="P24" s="109"/>
      <c r="Q24" s="88"/>
      <c r="R24" s="88"/>
      <c r="S24" s="51">
        <f>S22</f>
        <v>7772.57</v>
      </c>
      <c r="T24" s="40"/>
      <c r="U24" s="40">
        <f>U22-U23</f>
        <v>0</v>
      </c>
      <c r="V24" s="38">
        <f>V22-V23</f>
        <v>0</v>
      </c>
      <c r="W24" s="39">
        <f>W22-W23</f>
        <v>18809.17</v>
      </c>
      <c r="X24" s="40">
        <f>X22-X23</f>
        <v>0</v>
      </c>
      <c r="Y24" s="40">
        <f>Y22-Y23</f>
        <v>0</v>
      </c>
      <c r="Z24" s="40" t="e">
        <f>IF(OR(AND(X24=0,#REF!=0,),#REF!=0,),"",(#REF!-X24)/X24*100)</f>
        <v>#REF!</v>
      </c>
      <c r="AA24" s="40"/>
      <c r="AB24" s="98"/>
      <c r="AC24" s="108"/>
      <c r="AD24" s="41"/>
    </row>
  </sheetData>
  <mergeCells count="34">
    <mergeCell ref="A2:AA2"/>
    <mergeCell ref="A3:AB3"/>
    <mergeCell ref="U6:V6"/>
    <mergeCell ref="W6:X6"/>
    <mergeCell ref="A22:C22"/>
    <mergeCell ref="A23:C23"/>
    <mergeCell ref="A24:C24"/>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Y6:Y7"/>
    <mergeCell ref="Z6:Z7"/>
    <mergeCell ref="AA6:AA7"/>
    <mergeCell ref="AB6:AB7"/>
    <mergeCell ref="AB8:AB9"/>
    <mergeCell ref="AC6:AC7"/>
    <mergeCell ref="AD6:AD7"/>
  </mergeCells>
  <hyperlinks>
    <hyperlink ref="A1" location="索引目录!E35" display="返回索引页"/>
    <hyperlink ref="B1" location="固定资产汇总!B11" display="返回"/>
  </hyperlinks>
  <printOptions horizontalCentered="1"/>
  <pageMargins left="0.15748031496063" right="0.15748031496063" top="0.984251968503937" bottom="0.826771653543307"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1"/>
  <sheetViews>
    <sheetView zoomScale="90" zoomScaleNormal="90" workbookViewId="0">
      <pane ySplit="7" topLeftCell="A8" activePane="bottomLeft" state="frozen"/>
      <selection/>
      <selection pane="bottomLeft" activeCell="S8" sqref="S8:S9"/>
    </sheetView>
  </sheetViews>
  <sheetFormatPr defaultColWidth="9" defaultRowHeight="15.75" customHeight="1"/>
  <cols>
    <col min="1" max="1" width="5.08333333333333" style="15" customWidth="1"/>
    <col min="2" max="2" width="32.0833333333333" style="15" customWidth="1"/>
    <col min="3" max="3" width="14.1666666666667" style="15" customWidth="1"/>
    <col min="4" max="4" width="9" style="15" hidden="1" customWidth="1" outlineLevel="1"/>
    <col min="5" max="5" width="11.25" style="15" hidden="1" customWidth="1" outlineLevel="1"/>
    <col min="6" max="6" width="5.5" style="15" customWidth="1" collapsed="1"/>
    <col min="7" max="7" width="5.75" style="15" hidden="1" customWidth="1" outlineLevel="1"/>
    <col min="8" max="9" width="5.5" style="15" customWidth="1" outlineLevel="1"/>
    <col min="10" max="11" width="5" style="15" customWidth="1" outlineLevel="1"/>
    <col min="12" max="14" width="5" style="15" hidden="1" customWidth="1" outlineLevel="1"/>
    <col min="15" max="15" width="5.25" style="15" hidden="1" customWidth="1" outlineLevel="1"/>
    <col min="16" max="16" width="2" style="15" hidden="1" customWidth="1" outlineLevel="1"/>
    <col min="17" max="17" width="11.0833333333333" style="15" customWidth="1"/>
    <col min="18" max="18" width="8" style="15" customWidth="1"/>
    <col min="19" max="19" width="12" style="15" customWidth="1"/>
    <col min="20" max="20" width="8.75" style="15" hidden="1" customWidth="1"/>
    <col min="21" max="21" width="9.75" style="15" hidden="1" customWidth="1" outlineLevel="1"/>
    <col min="22" max="22" width="10" style="15" hidden="1" customWidth="1" outlineLevel="1"/>
    <col min="23" max="23" width="10.5833333333333" style="15" hidden="1" customWidth="1" collapsed="1"/>
    <col min="24" max="24" width="10.5" style="15" hidden="1" customWidth="1"/>
    <col min="25" max="25" width="19.5" style="15" customWidth="1"/>
    <col min="26" max="26" width="7" style="15" hidden="1" customWidth="1"/>
    <col min="27" max="27" width="8.83333333333333" style="15" hidden="1" customWidth="1"/>
    <col min="28" max="28" width="7.5" style="15" customWidth="1"/>
    <col min="29" max="29" width="15.25" style="15" hidden="1" customWidth="1" outlineLevel="1"/>
    <col min="30" max="30" width="13.0833333333333" style="15" hidden="1" customWidth="1" outlineLevel="1"/>
    <col min="31" max="31" width="9" style="15" collapsed="1"/>
    <col min="32" max="16384" width="9" style="15"/>
  </cols>
  <sheetData>
    <row r="1" s="85" customFormat="1" ht="10.5" spans="1:30">
      <c r="A1" s="154" t="s">
        <v>412</v>
      </c>
      <c r="B1" s="90" t="s">
        <v>402</v>
      </c>
      <c r="C1" s="90"/>
      <c r="D1" s="87"/>
      <c r="E1" s="87"/>
      <c r="F1" s="87"/>
      <c r="G1" s="87"/>
      <c r="H1" s="87"/>
      <c r="I1" s="87"/>
      <c r="J1" s="87"/>
      <c r="K1" s="87"/>
      <c r="L1" s="87"/>
      <c r="M1" s="87"/>
      <c r="N1" s="87"/>
      <c r="O1" s="87"/>
      <c r="P1" s="87"/>
      <c r="Q1" s="87"/>
      <c r="R1" s="87"/>
      <c r="S1" s="87"/>
      <c r="T1" s="87"/>
      <c r="U1" s="87"/>
      <c r="V1" s="87"/>
      <c r="W1" s="87"/>
      <c r="X1" s="87"/>
      <c r="Y1" s="87"/>
      <c r="Z1" s="87"/>
      <c r="AA1" s="87"/>
      <c r="AB1" s="87"/>
      <c r="AC1" s="87"/>
    </row>
    <row r="2" s="12" customFormat="1" ht="30" customHeight="1" spans="1:30">
      <c r="A2" s="19" t="s">
        <v>802</v>
      </c>
      <c r="B2" s="19"/>
      <c r="C2" s="19"/>
      <c r="D2" s="19"/>
      <c r="E2" s="19"/>
      <c r="F2" s="19"/>
      <c r="G2" s="19"/>
      <c r="H2" s="19"/>
      <c r="I2" s="19"/>
      <c r="J2" s="19"/>
      <c r="K2" s="19"/>
      <c r="L2" s="19"/>
      <c r="M2" s="19"/>
      <c r="N2" s="19"/>
      <c r="O2" s="19"/>
      <c r="P2" s="19"/>
      <c r="Q2" s="19"/>
      <c r="R2" s="19"/>
      <c r="S2" s="19"/>
      <c r="T2" s="19"/>
      <c r="U2" s="19"/>
      <c r="V2" s="19"/>
      <c r="W2" s="19"/>
      <c r="X2" s="19"/>
      <c r="Y2" s="19"/>
      <c r="Z2" s="19"/>
      <c r="AA2" s="19"/>
      <c r="AB2" s="156"/>
      <c r="AC2" s="156"/>
    </row>
    <row r="3" ht="15" customHeight="1" spans="1:30">
      <c r="A3" s="20" t="e">
        <f>CONCATENATE(#REF!,#REF!,#REF!,#REF!,#REF!,#REF!,#REF!)</f>
        <v>#REF!</v>
      </c>
      <c r="B3" s="20"/>
      <c r="C3" s="20"/>
      <c r="D3" s="20"/>
      <c r="E3" s="20"/>
      <c r="F3" s="20"/>
      <c r="G3" s="20"/>
      <c r="H3" s="20"/>
      <c r="I3" s="20"/>
      <c r="J3" s="20"/>
      <c r="K3" s="20"/>
      <c r="L3" s="20"/>
      <c r="M3" s="20"/>
      <c r="N3" s="20"/>
      <c r="O3" s="20"/>
      <c r="P3" s="20"/>
      <c r="Q3" s="20"/>
      <c r="R3" s="20"/>
      <c r="S3" s="20"/>
      <c r="T3" s="20"/>
      <c r="U3" s="20"/>
      <c r="V3" s="20"/>
      <c r="W3" s="20"/>
      <c r="X3" s="20"/>
      <c r="Y3" s="20"/>
      <c r="Z3" s="20"/>
      <c r="AA3" s="20"/>
      <c r="AB3" s="20"/>
    </row>
    <row r="4" ht="15" customHeight="1" spans="1:30">
      <c r="A4" s="20"/>
      <c r="B4" s="20"/>
      <c r="C4" s="20"/>
      <c r="D4" s="20"/>
      <c r="E4" s="20"/>
      <c r="F4" s="20"/>
      <c r="G4" s="20"/>
      <c r="H4" s="20"/>
      <c r="I4" s="20"/>
      <c r="J4" s="20"/>
      <c r="K4" s="46"/>
      <c r="L4" s="20"/>
      <c r="M4" s="20"/>
      <c r="N4" s="20"/>
      <c r="O4" s="20"/>
      <c r="P4" s="20"/>
      <c r="Q4" s="20"/>
      <c r="R4" s="20"/>
      <c r="S4" s="20"/>
      <c r="T4" s="20"/>
      <c r="U4" s="20"/>
      <c r="V4" s="20"/>
      <c r="W4" s="20"/>
      <c r="X4" s="20"/>
      <c r="Y4" s="20"/>
      <c r="Z4" s="20"/>
      <c r="AA4" s="20"/>
      <c r="AB4" s="46" t="s">
        <v>788</v>
      </c>
    </row>
    <row r="5" ht="15" customHeight="1" spans="1:30">
      <c r="A5" s="23" t="e">
        <f>#REF!&amp;#REF!</f>
        <v>#REF!</v>
      </c>
      <c r="AB5" s="22" t="s">
        <v>282</v>
      </c>
    </row>
    <row r="6" s="13" customFormat="1" ht="15" customHeight="1" spans="1:30">
      <c r="A6" s="24" t="s">
        <v>283</v>
      </c>
      <c r="B6" s="24" t="s">
        <v>713</v>
      </c>
      <c r="C6" s="24" t="s">
        <v>789</v>
      </c>
      <c r="D6" s="157" t="s">
        <v>716</v>
      </c>
      <c r="E6" s="158" t="s">
        <v>717</v>
      </c>
      <c r="F6" s="104" t="s">
        <v>718</v>
      </c>
      <c r="G6" s="158" t="s">
        <v>719</v>
      </c>
      <c r="H6" s="104" t="s">
        <v>720</v>
      </c>
      <c r="I6" s="104" t="s">
        <v>721</v>
      </c>
      <c r="J6" s="104" t="s">
        <v>790</v>
      </c>
      <c r="K6" s="104" t="s">
        <v>723</v>
      </c>
      <c r="L6" s="157" t="s">
        <v>724</v>
      </c>
      <c r="M6" s="157" t="s">
        <v>725</v>
      </c>
      <c r="N6" s="157" t="s">
        <v>726</v>
      </c>
      <c r="O6" s="157" t="s">
        <v>727</v>
      </c>
      <c r="P6" s="157" t="s">
        <v>728</v>
      </c>
      <c r="Q6" s="52" t="s">
        <v>729</v>
      </c>
      <c r="R6" s="159" t="s">
        <v>556</v>
      </c>
      <c r="S6" s="52" t="s">
        <v>791</v>
      </c>
      <c r="T6" s="52" t="s">
        <v>731</v>
      </c>
      <c r="U6" s="24" t="s">
        <v>243</v>
      </c>
      <c r="V6" s="25"/>
      <c r="W6" s="127" t="s">
        <v>244</v>
      </c>
      <c r="X6" s="36"/>
      <c r="Y6" s="160" t="s">
        <v>803</v>
      </c>
      <c r="Z6" s="52" t="s">
        <v>285</v>
      </c>
      <c r="AA6" s="104" t="s">
        <v>793</v>
      </c>
      <c r="AB6" s="52" t="s">
        <v>419</v>
      </c>
      <c r="AC6" s="157" t="s">
        <v>794</v>
      </c>
      <c r="AD6" s="24" t="s">
        <v>734</v>
      </c>
    </row>
    <row r="7" s="13" customFormat="1" ht="15" customHeight="1" spans="1:30">
      <c r="A7" s="24"/>
      <c r="B7" s="24"/>
      <c r="C7" s="24"/>
      <c r="D7" s="109"/>
      <c r="E7" s="161"/>
      <c r="F7" s="106"/>
      <c r="G7" s="161"/>
      <c r="H7" s="106"/>
      <c r="I7" s="106"/>
      <c r="J7" s="106"/>
      <c r="K7" s="106"/>
      <c r="L7" s="109"/>
      <c r="M7" s="109"/>
      <c r="N7" s="109"/>
      <c r="O7" s="109"/>
      <c r="P7" s="109"/>
      <c r="Q7" s="24"/>
      <c r="R7" s="162"/>
      <c r="S7" s="24"/>
      <c r="T7" s="24"/>
      <c r="U7" s="24" t="s">
        <v>735</v>
      </c>
      <c r="V7" s="25" t="s">
        <v>736</v>
      </c>
      <c r="W7" s="36" t="s">
        <v>735</v>
      </c>
      <c r="X7" s="24" t="s">
        <v>736</v>
      </c>
      <c r="Y7" s="163"/>
      <c r="Z7" s="24"/>
      <c r="AA7" s="106"/>
      <c r="AB7" s="24"/>
      <c r="AC7" s="109"/>
      <c r="AD7" s="24"/>
    </row>
    <row r="8" ht="15" customHeight="1" spans="1:30">
      <c r="A8" s="27">
        <v>1</v>
      </c>
      <c r="B8" s="28" t="s">
        <v>795</v>
      </c>
      <c r="C8" s="58" t="s">
        <v>796</v>
      </c>
      <c r="D8" s="107"/>
      <c r="E8" s="107"/>
      <c r="F8" s="58" t="s">
        <v>797</v>
      </c>
      <c r="G8" s="164"/>
      <c r="H8" s="27"/>
      <c r="I8" s="27"/>
      <c r="J8" s="27"/>
      <c r="K8" s="27"/>
      <c r="L8" s="164"/>
      <c r="M8" s="164"/>
      <c r="N8" s="164"/>
      <c r="O8" s="107"/>
      <c r="P8" s="164"/>
      <c r="Q8" s="29">
        <v>42046</v>
      </c>
      <c r="R8" s="97" t="s">
        <v>798</v>
      </c>
      <c r="S8" s="34">
        <v>3498.79</v>
      </c>
      <c r="T8" s="31">
        <f>IF(S8=0,"",W8/S8)</f>
        <v>2.2</v>
      </c>
      <c r="U8" s="31"/>
      <c r="V8" s="30"/>
      <c r="W8" s="34">
        <v>7697.34</v>
      </c>
      <c r="X8" s="31"/>
      <c r="Y8" s="31"/>
      <c r="Z8" s="31" t="e">
        <f>IF(OR(AND(X8=0,#REF!=0,),#REF!=0,),"",(#REF!-X8)/X8*100)</f>
        <v>#REF!</v>
      </c>
      <c r="AA8" s="31"/>
      <c r="AB8" s="28"/>
      <c r="AC8" s="107"/>
      <c r="AD8" s="33"/>
    </row>
    <row r="9" ht="15" customHeight="1" spans="1:30">
      <c r="A9" s="27">
        <v>2</v>
      </c>
      <c r="B9" s="28" t="s">
        <v>795</v>
      </c>
      <c r="C9" s="58" t="s">
        <v>800</v>
      </c>
      <c r="D9" s="107"/>
      <c r="E9" s="107"/>
      <c r="F9" s="58" t="s">
        <v>797</v>
      </c>
      <c r="G9" s="164"/>
      <c r="H9" s="27"/>
      <c r="I9" s="27"/>
      <c r="J9" s="27"/>
      <c r="K9" s="27"/>
      <c r="L9" s="164"/>
      <c r="M9" s="164"/>
      <c r="N9" s="164"/>
      <c r="O9" s="107"/>
      <c r="P9" s="164"/>
      <c r="Q9" s="29">
        <v>42046</v>
      </c>
      <c r="R9" s="97" t="s">
        <v>798</v>
      </c>
      <c r="S9" s="34">
        <v>4273.78</v>
      </c>
      <c r="T9" s="31">
        <f t="shared" ref="T9:T29" si="0">IF(S9=0,"",W9/S9)</f>
        <v>2.6</v>
      </c>
      <c r="U9" s="31"/>
      <c r="V9" s="30"/>
      <c r="W9" s="34">
        <v>11111.83</v>
      </c>
      <c r="X9" s="31"/>
      <c r="Y9" s="31"/>
      <c r="Z9" s="31" t="e">
        <f>IF(OR(AND(X9=0,#REF!=0,),#REF!=0,),"",(#REF!-X9)/X9*100)</f>
        <v>#REF!</v>
      </c>
      <c r="AA9" s="31"/>
      <c r="AB9" s="28"/>
      <c r="AC9" s="107"/>
      <c r="AD9" s="33"/>
    </row>
    <row r="10" ht="15" customHeight="1" spans="1:30">
      <c r="A10" s="27"/>
      <c r="B10" s="28"/>
      <c r="C10" s="28"/>
      <c r="D10" s="107"/>
      <c r="E10" s="107"/>
      <c r="F10" s="28"/>
      <c r="G10" s="164"/>
      <c r="H10" s="27"/>
      <c r="I10" s="27"/>
      <c r="J10" s="27"/>
      <c r="K10" s="27"/>
      <c r="L10" s="164"/>
      <c r="M10" s="164"/>
      <c r="N10" s="164"/>
      <c r="O10" s="107"/>
      <c r="P10" s="164"/>
      <c r="Q10" s="29"/>
      <c r="R10" s="97"/>
      <c r="S10" s="34"/>
      <c r="T10" s="31" t="str">
        <f t="shared" si="0"/>
        <v/>
      </c>
      <c r="U10" s="31"/>
      <c r="V10" s="30"/>
      <c r="W10" s="34"/>
      <c r="X10" s="31"/>
      <c r="Y10" s="31"/>
      <c r="Z10" s="31" t="e">
        <f>IF(OR(AND(X10=0,#REF!=0,),#REF!=0,),"",(#REF!-X10)/X10*100)</f>
        <v>#REF!</v>
      </c>
      <c r="AA10" s="31"/>
      <c r="AB10" s="28"/>
      <c r="AC10" s="107"/>
      <c r="AD10" s="33"/>
    </row>
    <row r="11" ht="15" customHeight="1" spans="1:30">
      <c r="A11" s="27"/>
      <c r="B11" s="28"/>
      <c r="C11" s="28"/>
      <c r="D11" s="107"/>
      <c r="E11" s="107"/>
      <c r="F11" s="28"/>
      <c r="G11" s="164"/>
      <c r="H11" s="27"/>
      <c r="I11" s="27"/>
      <c r="J11" s="27"/>
      <c r="K11" s="27"/>
      <c r="L11" s="164"/>
      <c r="M11" s="164"/>
      <c r="N11" s="164"/>
      <c r="O11" s="107"/>
      <c r="P11" s="164"/>
      <c r="Q11" s="29"/>
      <c r="R11" s="97"/>
      <c r="S11" s="34"/>
      <c r="T11" s="31" t="str">
        <f t="shared" si="0"/>
        <v/>
      </c>
      <c r="U11" s="31"/>
      <c r="V11" s="30"/>
      <c r="W11" s="34"/>
      <c r="X11" s="31"/>
      <c r="Y11" s="31"/>
      <c r="Z11" s="31" t="e">
        <f>IF(OR(AND(X11=0,#REF!=0,),#REF!=0,),"",(#REF!-X11)/X11*100)</f>
        <v>#REF!</v>
      </c>
      <c r="AA11" s="31"/>
      <c r="AB11" s="28"/>
      <c r="AC11" s="107"/>
      <c r="AD11" s="33"/>
    </row>
    <row r="12" ht="15" customHeight="1" spans="1:30">
      <c r="A12" s="27"/>
      <c r="B12" s="28"/>
      <c r="C12" s="28"/>
      <c r="D12" s="107"/>
      <c r="E12" s="107"/>
      <c r="F12" s="28"/>
      <c r="G12" s="164"/>
      <c r="H12" s="27"/>
      <c r="I12" s="27"/>
      <c r="J12" s="27"/>
      <c r="K12" s="27"/>
      <c r="L12" s="164"/>
      <c r="M12" s="164"/>
      <c r="N12" s="164"/>
      <c r="O12" s="107"/>
      <c r="P12" s="164"/>
      <c r="Q12" s="29"/>
      <c r="R12" s="97"/>
      <c r="S12" s="34"/>
      <c r="T12" s="31" t="str">
        <f t="shared" si="0"/>
        <v/>
      </c>
      <c r="U12" s="31"/>
      <c r="V12" s="30"/>
      <c r="W12" s="34"/>
      <c r="X12" s="31"/>
      <c r="Y12" s="31"/>
      <c r="Z12" s="31" t="e">
        <f>IF(OR(AND(X12=0,#REF!=0,),#REF!=0,),"",(#REF!-X12)/X12*100)</f>
        <v>#REF!</v>
      </c>
      <c r="AA12" s="31"/>
      <c r="AB12" s="28"/>
      <c r="AC12" s="107"/>
      <c r="AD12" s="33"/>
    </row>
    <row r="13" ht="15" customHeight="1" spans="1:30">
      <c r="A13" s="27"/>
      <c r="B13" s="28"/>
      <c r="C13" s="28"/>
      <c r="D13" s="107"/>
      <c r="E13" s="107"/>
      <c r="F13" s="28"/>
      <c r="G13" s="164"/>
      <c r="H13" s="27"/>
      <c r="I13" s="27"/>
      <c r="J13" s="27"/>
      <c r="K13" s="27"/>
      <c r="L13" s="164"/>
      <c r="M13" s="164"/>
      <c r="N13" s="164"/>
      <c r="O13" s="107"/>
      <c r="P13" s="164"/>
      <c r="Q13" s="29"/>
      <c r="R13" s="97"/>
      <c r="S13" s="34"/>
      <c r="T13" s="31" t="str">
        <f t="shared" si="0"/>
        <v/>
      </c>
      <c r="U13" s="31"/>
      <c r="V13" s="30"/>
      <c r="W13" s="34"/>
      <c r="X13" s="31"/>
      <c r="Y13" s="31"/>
      <c r="Z13" s="31" t="e">
        <f>IF(OR(AND(X13=0,#REF!=0,),#REF!=0,),"",(#REF!-X13)/X13*100)</f>
        <v>#REF!</v>
      </c>
      <c r="AA13" s="31"/>
      <c r="AB13" s="28"/>
      <c r="AC13" s="107"/>
      <c r="AD13" s="33"/>
    </row>
    <row r="14" ht="15" customHeight="1" spans="1:30">
      <c r="A14" s="27"/>
      <c r="B14" s="28"/>
      <c r="C14" s="28"/>
      <c r="D14" s="107"/>
      <c r="E14" s="107"/>
      <c r="F14" s="28"/>
      <c r="G14" s="164"/>
      <c r="H14" s="27"/>
      <c r="I14" s="27"/>
      <c r="J14" s="27"/>
      <c r="K14" s="27"/>
      <c r="L14" s="164"/>
      <c r="M14" s="164"/>
      <c r="N14" s="164"/>
      <c r="O14" s="107"/>
      <c r="P14" s="164"/>
      <c r="Q14" s="29"/>
      <c r="R14" s="97"/>
      <c r="S14" s="34"/>
      <c r="T14" s="31" t="str">
        <f t="shared" si="0"/>
        <v/>
      </c>
      <c r="U14" s="31"/>
      <c r="V14" s="30"/>
      <c r="W14" s="34"/>
      <c r="X14" s="31"/>
      <c r="Y14" s="31"/>
      <c r="Z14" s="31" t="e">
        <f>IF(OR(AND(X14=0,#REF!=0,),#REF!=0,),"",(#REF!-X14)/X14*100)</f>
        <v>#REF!</v>
      </c>
      <c r="AA14" s="31"/>
      <c r="AB14" s="28"/>
      <c r="AC14" s="107"/>
      <c r="AD14" s="33"/>
    </row>
    <row r="15" ht="15" customHeight="1" spans="1:30">
      <c r="A15" s="27"/>
      <c r="B15" s="28"/>
      <c r="C15" s="28"/>
      <c r="D15" s="107"/>
      <c r="E15" s="107"/>
      <c r="F15" s="28"/>
      <c r="G15" s="164"/>
      <c r="H15" s="27"/>
      <c r="I15" s="27"/>
      <c r="J15" s="27"/>
      <c r="K15" s="27"/>
      <c r="L15" s="164"/>
      <c r="M15" s="164"/>
      <c r="N15" s="164"/>
      <c r="O15" s="107"/>
      <c r="P15" s="164"/>
      <c r="Q15" s="29"/>
      <c r="R15" s="97"/>
      <c r="S15" s="34"/>
      <c r="T15" s="31" t="str">
        <f t="shared" si="0"/>
        <v/>
      </c>
      <c r="U15" s="31"/>
      <c r="V15" s="30"/>
      <c r="W15" s="34"/>
      <c r="X15" s="31"/>
      <c r="Y15" s="31"/>
      <c r="Z15" s="31" t="e">
        <f>IF(OR(AND(X15=0,#REF!=0,),#REF!=0,),"",(#REF!-X15)/X15*100)</f>
        <v>#REF!</v>
      </c>
      <c r="AA15" s="31"/>
      <c r="AB15" s="28"/>
      <c r="AC15" s="107"/>
      <c r="AD15" s="33"/>
    </row>
    <row r="16" ht="15" customHeight="1" spans="1:30">
      <c r="A16" s="27"/>
      <c r="B16" s="28"/>
      <c r="C16" s="28"/>
      <c r="D16" s="107"/>
      <c r="E16" s="107"/>
      <c r="F16" s="28"/>
      <c r="G16" s="164"/>
      <c r="H16" s="27"/>
      <c r="I16" s="27"/>
      <c r="J16" s="27"/>
      <c r="K16" s="27"/>
      <c r="L16" s="164"/>
      <c r="M16" s="164"/>
      <c r="N16" s="164"/>
      <c r="O16" s="107"/>
      <c r="P16" s="164"/>
      <c r="Q16" s="29"/>
      <c r="R16" s="97"/>
      <c r="S16" s="34"/>
      <c r="T16" s="31" t="str">
        <f t="shared" si="0"/>
        <v/>
      </c>
      <c r="U16" s="31"/>
      <c r="V16" s="30"/>
      <c r="W16" s="34"/>
      <c r="X16" s="31"/>
      <c r="Y16" s="31"/>
      <c r="Z16" s="31" t="e">
        <f>IF(OR(AND(X16=0,#REF!=0,),#REF!=0,),"",(#REF!-X16)/X16*100)</f>
        <v>#REF!</v>
      </c>
      <c r="AA16" s="31"/>
      <c r="AB16" s="28"/>
      <c r="AC16" s="107"/>
      <c r="AD16" s="33"/>
    </row>
    <row r="17" ht="15" customHeight="1" spans="1:30">
      <c r="A17" s="27"/>
      <c r="B17" s="28"/>
      <c r="C17" s="28"/>
      <c r="D17" s="107"/>
      <c r="E17" s="107"/>
      <c r="F17" s="28"/>
      <c r="G17" s="164"/>
      <c r="H17" s="27"/>
      <c r="I17" s="27"/>
      <c r="J17" s="27"/>
      <c r="K17" s="27"/>
      <c r="L17" s="164"/>
      <c r="M17" s="164"/>
      <c r="N17" s="164"/>
      <c r="O17" s="107"/>
      <c r="P17" s="164"/>
      <c r="Q17" s="29"/>
      <c r="R17" s="97"/>
      <c r="S17" s="34"/>
      <c r="T17" s="31" t="str">
        <f t="shared" si="0"/>
        <v/>
      </c>
      <c r="U17" s="31"/>
      <c r="V17" s="30"/>
      <c r="W17" s="34"/>
      <c r="X17" s="31"/>
      <c r="Y17" s="31"/>
      <c r="Z17" s="31" t="e">
        <f>IF(OR(AND(X17=0,#REF!=0,),#REF!=0,),"",(#REF!-X17)/X17*100)</f>
        <v>#REF!</v>
      </c>
      <c r="AA17" s="31"/>
      <c r="AB17" s="28"/>
      <c r="AC17" s="107"/>
      <c r="AD17" s="33"/>
    </row>
    <row r="18" ht="15" customHeight="1" spans="1:30">
      <c r="A18" s="27"/>
      <c r="B18" s="28"/>
      <c r="C18" s="28"/>
      <c r="D18" s="107"/>
      <c r="E18" s="107"/>
      <c r="F18" s="28"/>
      <c r="G18" s="164"/>
      <c r="H18" s="27"/>
      <c r="I18" s="27"/>
      <c r="J18" s="27"/>
      <c r="K18" s="27"/>
      <c r="L18" s="164"/>
      <c r="M18" s="164"/>
      <c r="N18" s="164"/>
      <c r="O18" s="107"/>
      <c r="P18" s="164"/>
      <c r="Q18" s="29"/>
      <c r="R18" s="97"/>
      <c r="S18" s="34"/>
      <c r="T18" s="31"/>
      <c r="U18" s="31"/>
      <c r="V18" s="30"/>
      <c r="W18" s="34"/>
      <c r="X18" s="31"/>
      <c r="Y18" s="31"/>
      <c r="Z18" s="31" t="e">
        <f>IF(OR(AND(X18=0,#REF!=0,),#REF!=0,),"",(#REF!-X18)/X18*100)</f>
        <v>#REF!</v>
      </c>
      <c r="AA18" s="31"/>
      <c r="AB18" s="28"/>
      <c r="AC18" s="107"/>
      <c r="AD18" s="33"/>
    </row>
    <row r="19" ht="15" customHeight="1" spans="1:30">
      <c r="A19" s="27"/>
      <c r="B19" s="28"/>
      <c r="C19" s="28"/>
      <c r="D19" s="107"/>
      <c r="E19" s="107"/>
      <c r="F19" s="28"/>
      <c r="G19" s="164"/>
      <c r="H19" s="27"/>
      <c r="I19" s="27"/>
      <c r="J19" s="27"/>
      <c r="K19" s="27"/>
      <c r="L19" s="164"/>
      <c r="M19" s="164"/>
      <c r="N19" s="164"/>
      <c r="O19" s="107"/>
      <c r="P19" s="164"/>
      <c r="Q19" s="29"/>
      <c r="R19" s="97"/>
      <c r="S19" s="34"/>
      <c r="T19" s="31" t="str">
        <f t="shared" si="0"/>
        <v/>
      </c>
      <c r="U19" s="31"/>
      <c r="V19" s="30"/>
      <c r="W19" s="34"/>
      <c r="X19" s="31"/>
      <c r="Y19" s="31"/>
      <c r="Z19" s="31" t="e">
        <f>IF(OR(AND(X19=0,#REF!=0,),#REF!=0,),"",(#REF!-X19)/X19*100)</f>
        <v>#REF!</v>
      </c>
      <c r="AA19" s="31"/>
      <c r="AB19" s="28"/>
      <c r="AC19" s="107"/>
      <c r="AD19" s="33"/>
    </row>
    <row r="20" ht="15" customHeight="1" spans="1:30">
      <c r="A20" s="27"/>
      <c r="B20" s="28"/>
      <c r="C20" s="28"/>
      <c r="D20" s="107"/>
      <c r="E20" s="107"/>
      <c r="F20" s="28"/>
      <c r="G20" s="164"/>
      <c r="H20" s="27"/>
      <c r="I20" s="27"/>
      <c r="J20" s="27"/>
      <c r="K20" s="27"/>
      <c r="L20" s="164"/>
      <c r="M20" s="164"/>
      <c r="N20" s="164"/>
      <c r="O20" s="107"/>
      <c r="P20" s="164"/>
      <c r="Q20" s="29"/>
      <c r="R20" s="97"/>
      <c r="S20" s="34"/>
      <c r="T20" s="31"/>
      <c r="U20" s="31"/>
      <c r="V20" s="30"/>
      <c r="W20" s="34"/>
      <c r="X20" s="31"/>
      <c r="Y20" s="31"/>
      <c r="Z20" s="31" t="e">
        <f>IF(OR(AND(X20=0,#REF!=0,),#REF!=0,),"",(#REF!-X20)/X20*100)</f>
        <v>#REF!</v>
      </c>
      <c r="AA20" s="31"/>
      <c r="AB20" s="28"/>
      <c r="AC20" s="107"/>
      <c r="AD20" s="33"/>
    </row>
    <row r="21" ht="15" customHeight="1" spans="1:30">
      <c r="A21" s="27"/>
      <c r="B21" s="28"/>
      <c r="C21" s="28"/>
      <c r="D21" s="107"/>
      <c r="E21" s="107"/>
      <c r="F21" s="28"/>
      <c r="G21" s="164"/>
      <c r="H21" s="27"/>
      <c r="I21" s="27"/>
      <c r="J21" s="27"/>
      <c r="K21" s="27"/>
      <c r="L21" s="164"/>
      <c r="M21" s="164"/>
      <c r="N21" s="164"/>
      <c r="O21" s="107"/>
      <c r="P21" s="164"/>
      <c r="Q21" s="29"/>
      <c r="R21" s="97"/>
      <c r="S21" s="34"/>
      <c r="T21" s="31"/>
      <c r="U21" s="31"/>
      <c r="V21" s="30"/>
      <c r="W21" s="34"/>
      <c r="X21" s="31"/>
      <c r="Y21" s="31"/>
      <c r="Z21" s="31" t="e">
        <f>IF(OR(AND(X21=0,#REF!=0,),#REF!=0,),"",(#REF!-X21)/X21*100)</f>
        <v>#REF!</v>
      </c>
      <c r="AA21" s="31"/>
      <c r="AB21" s="28"/>
      <c r="AC21" s="107"/>
      <c r="AD21" s="33"/>
    </row>
    <row r="22" ht="15" customHeight="1" spans="1:30">
      <c r="A22" s="27"/>
      <c r="B22" s="28"/>
      <c r="C22" s="28"/>
      <c r="D22" s="107"/>
      <c r="E22" s="107"/>
      <c r="F22" s="28"/>
      <c r="G22" s="164"/>
      <c r="H22" s="27"/>
      <c r="I22" s="27"/>
      <c r="J22" s="27"/>
      <c r="K22" s="27"/>
      <c r="L22" s="164"/>
      <c r="M22" s="164"/>
      <c r="N22" s="164"/>
      <c r="O22" s="107"/>
      <c r="P22" s="164"/>
      <c r="Q22" s="29"/>
      <c r="R22" s="97"/>
      <c r="S22" s="34"/>
      <c r="T22" s="31" t="str">
        <f t="shared" si="0"/>
        <v/>
      </c>
      <c r="U22" s="31"/>
      <c r="V22" s="30"/>
      <c r="W22" s="34"/>
      <c r="X22" s="31"/>
      <c r="Y22" s="31"/>
      <c r="Z22" s="31" t="e">
        <f>IF(OR(AND(X22=0,#REF!=0,),#REF!=0,),"",(#REF!-X22)/X22*100)</f>
        <v>#REF!</v>
      </c>
      <c r="AA22" s="31"/>
      <c r="AB22" s="28"/>
      <c r="AC22" s="107"/>
      <c r="AD22" s="33"/>
    </row>
    <row r="23" ht="15" customHeight="1" spans="1:30">
      <c r="A23" s="27"/>
      <c r="B23" s="28"/>
      <c r="C23" s="28"/>
      <c r="D23" s="107"/>
      <c r="E23" s="107"/>
      <c r="F23" s="28"/>
      <c r="G23" s="164"/>
      <c r="H23" s="27"/>
      <c r="I23" s="27"/>
      <c r="J23" s="27"/>
      <c r="K23" s="27"/>
      <c r="L23" s="164"/>
      <c r="M23" s="164"/>
      <c r="N23" s="164"/>
      <c r="O23" s="107"/>
      <c r="P23" s="164"/>
      <c r="Q23" s="29"/>
      <c r="R23" s="97"/>
      <c r="S23" s="34"/>
      <c r="T23" s="31" t="str">
        <f t="shared" si="0"/>
        <v/>
      </c>
      <c r="U23" s="31"/>
      <c r="V23" s="30"/>
      <c r="W23" s="34"/>
      <c r="X23" s="31"/>
      <c r="Y23" s="31"/>
      <c r="Z23" s="31" t="e">
        <f>IF(OR(AND(X23=0,#REF!=0,),#REF!=0,),"",(#REF!-X23)/X23*100)</f>
        <v>#REF!</v>
      </c>
      <c r="AA23" s="31"/>
      <c r="AB23" s="28"/>
      <c r="AC23" s="107"/>
      <c r="AD23" s="33"/>
    </row>
    <row r="24" ht="15" customHeight="1" spans="1:30">
      <c r="A24" s="27"/>
      <c r="B24" s="28"/>
      <c r="C24" s="28"/>
      <c r="D24" s="107"/>
      <c r="E24" s="107"/>
      <c r="F24" s="28"/>
      <c r="G24" s="164"/>
      <c r="H24" s="27"/>
      <c r="I24" s="27"/>
      <c r="J24" s="27"/>
      <c r="K24" s="27"/>
      <c r="L24" s="164"/>
      <c r="M24" s="164"/>
      <c r="N24" s="164"/>
      <c r="O24" s="107"/>
      <c r="P24" s="164"/>
      <c r="Q24" s="29"/>
      <c r="R24" s="97"/>
      <c r="S24" s="34"/>
      <c r="T24" s="31" t="str">
        <f t="shared" si="0"/>
        <v/>
      </c>
      <c r="U24" s="31"/>
      <c r="V24" s="30"/>
      <c r="W24" s="34"/>
      <c r="X24" s="31"/>
      <c r="Y24" s="31"/>
      <c r="Z24" s="31" t="e">
        <f>IF(OR(AND(X24=0,#REF!=0,),#REF!=0,),"",(#REF!-X24)/X24*100)</f>
        <v>#REF!</v>
      </c>
      <c r="AA24" s="31"/>
      <c r="AB24" s="28"/>
      <c r="AC24" s="107"/>
      <c r="AD24" s="33"/>
    </row>
    <row r="25" ht="15" customHeight="1" spans="1:30">
      <c r="A25" s="27"/>
      <c r="B25" s="28"/>
      <c r="C25" s="28"/>
      <c r="D25" s="107"/>
      <c r="E25" s="107"/>
      <c r="F25" s="28"/>
      <c r="G25" s="164"/>
      <c r="H25" s="27"/>
      <c r="I25" s="27"/>
      <c r="J25" s="27"/>
      <c r="K25" s="27"/>
      <c r="L25" s="164"/>
      <c r="M25" s="164"/>
      <c r="N25" s="164"/>
      <c r="O25" s="107"/>
      <c r="P25" s="164"/>
      <c r="Q25" s="29"/>
      <c r="R25" s="97"/>
      <c r="S25" s="34"/>
      <c r="T25" s="31" t="str">
        <f t="shared" si="0"/>
        <v/>
      </c>
      <c r="U25" s="31"/>
      <c r="V25" s="30"/>
      <c r="W25" s="34"/>
      <c r="X25" s="31"/>
      <c r="Y25" s="31"/>
      <c r="Z25" s="31" t="e">
        <f>IF(OR(AND(X25=0,#REF!=0,),#REF!=0,),"",(#REF!-X25)/X25*100)</f>
        <v>#REF!</v>
      </c>
      <c r="AA25" s="31"/>
      <c r="AB25" s="28"/>
      <c r="AC25" s="107"/>
      <c r="AD25" s="33"/>
    </row>
    <row r="26" ht="15" customHeight="1" spans="1:30">
      <c r="A26" s="27"/>
      <c r="B26" s="28"/>
      <c r="C26" s="28"/>
      <c r="D26" s="107"/>
      <c r="E26" s="107"/>
      <c r="F26" s="28"/>
      <c r="G26" s="164"/>
      <c r="H26" s="27"/>
      <c r="I26" s="27"/>
      <c r="J26" s="27"/>
      <c r="K26" s="27"/>
      <c r="L26" s="164"/>
      <c r="M26" s="164"/>
      <c r="N26" s="164"/>
      <c r="O26" s="107"/>
      <c r="P26" s="164"/>
      <c r="Q26" s="29"/>
      <c r="R26" s="97"/>
      <c r="S26" s="34"/>
      <c r="T26" s="31"/>
      <c r="U26" s="31"/>
      <c r="V26" s="30"/>
      <c r="W26" s="34"/>
      <c r="X26" s="31"/>
      <c r="Y26" s="31"/>
      <c r="Z26" s="31" t="e">
        <f>IF(OR(AND(X26=0,#REF!=0,),#REF!=0,),"",(#REF!-X26)/X26*100)</f>
        <v>#REF!</v>
      </c>
      <c r="AA26" s="31"/>
      <c r="AB26" s="28"/>
      <c r="AC26" s="107"/>
      <c r="AD26" s="33"/>
    </row>
    <row r="27" ht="15" customHeight="1" spans="1:30">
      <c r="A27" s="27"/>
      <c r="B27" s="28"/>
      <c r="C27" s="28"/>
      <c r="D27" s="107"/>
      <c r="E27" s="107"/>
      <c r="F27" s="28"/>
      <c r="G27" s="164"/>
      <c r="H27" s="27"/>
      <c r="I27" s="27"/>
      <c r="J27" s="27"/>
      <c r="K27" s="27"/>
      <c r="L27" s="164"/>
      <c r="M27" s="164"/>
      <c r="N27" s="164"/>
      <c r="O27" s="107"/>
      <c r="P27" s="164"/>
      <c r="Q27" s="29"/>
      <c r="R27" s="97"/>
      <c r="S27" s="34"/>
      <c r="T27" s="31" t="str">
        <f t="shared" si="0"/>
        <v/>
      </c>
      <c r="U27" s="31"/>
      <c r="V27" s="30"/>
      <c r="W27" s="34"/>
      <c r="X27" s="31"/>
      <c r="Y27" s="31"/>
      <c r="Z27" s="31" t="e">
        <f>IF(OR(AND(X27=0,#REF!=0,),#REF!=0,),"",(#REF!-X27)/X27*100)</f>
        <v>#REF!</v>
      </c>
      <c r="AA27" s="31"/>
      <c r="AB27" s="28"/>
      <c r="AC27" s="107"/>
      <c r="AD27" s="33"/>
    </row>
    <row r="28" ht="15" customHeight="1" spans="1:30">
      <c r="A28" s="27"/>
      <c r="B28" s="28"/>
      <c r="C28" s="28"/>
      <c r="D28" s="107"/>
      <c r="E28" s="107"/>
      <c r="F28" s="28"/>
      <c r="G28" s="164"/>
      <c r="H28" s="27"/>
      <c r="I28" s="27"/>
      <c r="J28" s="27"/>
      <c r="K28" s="27"/>
      <c r="L28" s="164"/>
      <c r="M28" s="164"/>
      <c r="N28" s="164"/>
      <c r="O28" s="107"/>
      <c r="P28" s="164"/>
      <c r="Q28" s="29"/>
      <c r="R28" s="97"/>
      <c r="S28" s="34"/>
      <c r="T28" s="31" t="str">
        <f t="shared" si="0"/>
        <v/>
      </c>
      <c r="U28" s="31"/>
      <c r="V28" s="30"/>
      <c r="W28" s="34"/>
      <c r="X28" s="31"/>
      <c r="Y28" s="31"/>
      <c r="Z28" s="31" t="e">
        <f>IF(OR(AND(X28=0,#REF!=0,),#REF!=0,),"",(#REF!-X28)/X28*100)</f>
        <v>#REF!</v>
      </c>
      <c r="AA28" s="31"/>
      <c r="AB28" s="28"/>
      <c r="AC28" s="107"/>
      <c r="AD28" s="33"/>
    </row>
    <row r="29" s="14" customFormat="1" ht="15" customHeight="1" spans="1:30">
      <c r="A29" s="98" t="s">
        <v>475</v>
      </c>
      <c r="B29" s="99"/>
      <c r="C29" s="99"/>
      <c r="D29" s="108"/>
      <c r="E29" s="108"/>
      <c r="F29" s="24"/>
      <c r="G29" s="109"/>
      <c r="H29" s="24"/>
      <c r="I29" s="24"/>
      <c r="J29" s="24"/>
      <c r="K29" s="24"/>
      <c r="L29" s="109"/>
      <c r="M29" s="109"/>
      <c r="N29" s="109"/>
      <c r="O29" s="108"/>
      <c r="P29" s="109"/>
      <c r="Q29" s="88"/>
      <c r="R29" s="88"/>
      <c r="S29" s="59"/>
      <c r="T29" s="40" t="str">
        <f t="shared" si="0"/>
        <v/>
      </c>
      <c r="U29" s="40">
        <f>SUM(U8:U28)</f>
        <v>0</v>
      </c>
      <c r="V29" s="38">
        <f>SUM(V8:V28)</f>
        <v>0</v>
      </c>
      <c r="W29" s="39">
        <f>SUM(W8:W28)</f>
        <v>18809.17</v>
      </c>
      <c r="X29" s="40">
        <f>SUM(X8:X28)</f>
        <v>0</v>
      </c>
      <c r="Y29" s="40">
        <f>SUM(Y8:Y28)</f>
        <v>0</v>
      </c>
      <c r="Z29" s="40" t="e">
        <f>IF(OR(AND(X29=0,#REF!=0,),#REF!=0,),"",(#REF!-X29)/X29*100)</f>
        <v>#REF!</v>
      </c>
      <c r="AA29" s="40"/>
      <c r="AB29" s="98"/>
      <c r="AC29" s="108"/>
      <c r="AD29" s="41"/>
    </row>
    <row r="30" ht="15" customHeight="1" spans="1:30">
      <c r="A30" s="58" t="s">
        <v>801</v>
      </c>
      <c r="B30" s="28"/>
      <c r="C30" s="28"/>
      <c r="D30" s="107"/>
      <c r="E30" s="107"/>
      <c r="F30" s="27"/>
      <c r="G30" s="164"/>
      <c r="H30" s="27"/>
      <c r="I30" s="27"/>
      <c r="J30" s="27"/>
      <c r="K30" s="27"/>
      <c r="L30" s="164"/>
      <c r="M30" s="164"/>
      <c r="N30" s="164"/>
      <c r="O30" s="107"/>
      <c r="P30" s="164"/>
      <c r="Q30" s="97"/>
      <c r="R30" s="97"/>
      <c r="S30" s="75"/>
      <c r="T30" s="31"/>
      <c r="U30" s="31"/>
      <c r="V30" s="30"/>
      <c r="W30" s="34"/>
      <c r="X30" s="31"/>
      <c r="Y30" s="31"/>
      <c r="Z30" s="31" t="e">
        <f>IF(OR(AND(X30=0,#REF!=0,),#REF!=0,),"",(#REF!-X30)/X30*100)</f>
        <v>#REF!</v>
      </c>
      <c r="AA30" s="31"/>
      <c r="AB30" s="28"/>
      <c r="AC30" s="107"/>
      <c r="AD30" s="33"/>
    </row>
    <row r="31" s="14" customFormat="1" ht="15" customHeight="1" spans="1:30">
      <c r="A31" s="98" t="s">
        <v>478</v>
      </c>
      <c r="B31" s="98"/>
      <c r="C31" s="98"/>
      <c r="D31" s="165"/>
      <c r="E31" s="165"/>
      <c r="F31" s="24"/>
      <c r="G31" s="109"/>
      <c r="H31" s="24"/>
      <c r="I31" s="24"/>
      <c r="J31" s="24"/>
      <c r="K31" s="24"/>
      <c r="L31" s="109"/>
      <c r="M31" s="109"/>
      <c r="N31" s="109"/>
      <c r="O31" s="109"/>
      <c r="P31" s="109"/>
      <c r="Q31" s="88"/>
      <c r="R31" s="88"/>
      <c r="S31" s="41"/>
      <c r="T31" s="40"/>
      <c r="U31" s="40">
        <f>U29-U30</f>
        <v>0</v>
      </c>
      <c r="V31" s="38">
        <f>V29-V30</f>
        <v>0</v>
      </c>
      <c r="W31" s="39">
        <f>W29-W30</f>
        <v>18809.17</v>
      </c>
      <c r="X31" s="40">
        <f>X29-X30</f>
        <v>0</v>
      </c>
      <c r="Y31" s="40">
        <f>Y29-Y30</f>
        <v>0</v>
      </c>
      <c r="Z31" s="40" t="e">
        <f>IF(OR(AND(X31=0,#REF!=0,),#REF!=0,),"",(#REF!-X31)/X31*100)</f>
        <v>#REF!</v>
      </c>
      <c r="AA31" s="40"/>
      <c r="AB31" s="98"/>
      <c r="AC31" s="108"/>
      <c r="AD31" s="41"/>
    </row>
  </sheetData>
  <mergeCells count="33">
    <mergeCell ref="A2:AA2"/>
    <mergeCell ref="A3:AB3"/>
    <mergeCell ref="U6:V6"/>
    <mergeCell ref="W6:X6"/>
    <mergeCell ref="A29:C29"/>
    <mergeCell ref="A30:C30"/>
    <mergeCell ref="A31:C31"/>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Y6:Y7"/>
    <mergeCell ref="Z6:Z7"/>
    <mergeCell ref="AA6:AA7"/>
    <mergeCell ref="AB6:AB7"/>
    <mergeCell ref="AC6:AC7"/>
    <mergeCell ref="AD6:AD7"/>
  </mergeCells>
  <hyperlinks>
    <hyperlink ref="A1" location="索引目录!E35" display="返回索引页"/>
    <hyperlink ref="B1" location="固定资产汇总!B11" display="返回"/>
  </hyperlinks>
  <printOptions horizontalCentered="1"/>
  <pageMargins left="0.15748031496063" right="0.15748031496063" top="0.984251968503937" bottom="0.826771653543307"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1"/>
  <sheetViews>
    <sheetView zoomScale="90" zoomScaleNormal="90" workbookViewId="0">
      <pane ySplit="7" topLeftCell="A8" activePane="bottomLeft" state="frozen"/>
      <selection/>
      <selection pane="bottomLeft" activeCell="S8" sqref="S8:S9"/>
    </sheetView>
  </sheetViews>
  <sheetFormatPr defaultColWidth="9" defaultRowHeight="15.75" customHeight="1"/>
  <cols>
    <col min="1" max="1" width="5.08333333333333" style="15" customWidth="1"/>
    <col min="2" max="2" width="32.0833333333333" style="15" customWidth="1"/>
    <col min="3" max="3" width="14.1666666666667" style="15" customWidth="1"/>
    <col min="4" max="4" width="9" style="15" hidden="1" customWidth="1" outlineLevel="1"/>
    <col min="5" max="5" width="11.25" style="15" hidden="1" customWidth="1" outlineLevel="1"/>
    <col min="6" max="6" width="5.5" style="15" customWidth="1" collapsed="1"/>
    <col min="7" max="7" width="5.75" style="15" hidden="1" customWidth="1" outlineLevel="1"/>
    <col min="8" max="9" width="5.5" style="15" customWidth="1" outlineLevel="1"/>
    <col min="10" max="11" width="5" style="15" customWidth="1" outlineLevel="1"/>
    <col min="12" max="14" width="5" style="15" hidden="1" customWidth="1" outlineLevel="1"/>
    <col min="15" max="15" width="5.25" style="15" hidden="1" customWidth="1" outlineLevel="1"/>
    <col min="16" max="16" width="2" style="15" hidden="1" customWidth="1" outlineLevel="1"/>
    <col min="17" max="17" width="11.0833333333333" style="15" customWidth="1"/>
    <col min="18" max="18" width="8" style="15" customWidth="1"/>
    <col min="19" max="19" width="12" style="15" customWidth="1"/>
    <col min="20" max="20" width="8.75" style="15" hidden="1" customWidth="1"/>
    <col min="21" max="21" width="9.75" style="15" hidden="1" customWidth="1" outlineLevel="1"/>
    <col min="22" max="22" width="10" style="15" hidden="1" customWidth="1" outlineLevel="1"/>
    <col min="23" max="23" width="10.5833333333333" style="15" hidden="1" customWidth="1" collapsed="1"/>
    <col min="24" max="24" width="10.5" style="15" hidden="1" customWidth="1"/>
    <col min="25" max="25" width="19.5" style="15" customWidth="1"/>
    <col min="26" max="26" width="7" style="15" hidden="1" customWidth="1"/>
    <col min="27" max="27" width="8.83333333333333" style="15" hidden="1" customWidth="1"/>
    <col min="28" max="28" width="7.5" style="15" customWidth="1"/>
    <col min="29" max="29" width="15.25" style="15" hidden="1" customWidth="1" outlineLevel="1"/>
    <col min="30" max="30" width="13.0833333333333" style="15" hidden="1" customWidth="1" outlineLevel="1"/>
    <col min="31" max="31" width="9" style="15" collapsed="1"/>
    <col min="32" max="16384" width="9" style="15"/>
  </cols>
  <sheetData>
    <row r="1" s="85" customFormat="1" ht="10.5" spans="1:30">
      <c r="A1" s="154" t="s">
        <v>412</v>
      </c>
      <c r="B1" s="90" t="s">
        <v>402</v>
      </c>
      <c r="C1" s="90"/>
      <c r="D1" s="87"/>
      <c r="E1" s="87"/>
      <c r="F1" s="87"/>
      <c r="G1" s="87"/>
      <c r="H1" s="87"/>
      <c r="I1" s="87"/>
      <c r="J1" s="87"/>
      <c r="K1" s="87"/>
      <c r="L1" s="87"/>
      <c r="M1" s="87"/>
      <c r="N1" s="87"/>
      <c r="O1" s="87"/>
      <c r="P1" s="87"/>
      <c r="Q1" s="87"/>
      <c r="R1" s="87"/>
      <c r="S1" s="87"/>
      <c r="T1" s="87"/>
      <c r="U1" s="87"/>
      <c r="V1" s="87"/>
      <c r="W1" s="87"/>
      <c r="X1" s="87"/>
      <c r="Y1" s="87"/>
      <c r="Z1" s="87"/>
      <c r="AA1" s="87"/>
      <c r="AB1" s="87"/>
      <c r="AC1" s="87"/>
    </row>
    <row r="2" s="12" customFormat="1" ht="30" customHeight="1" spans="1:30">
      <c r="A2" s="19" t="s">
        <v>804</v>
      </c>
      <c r="B2" s="19"/>
      <c r="C2" s="19"/>
      <c r="D2" s="19"/>
      <c r="E2" s="19"/>
      <c r="F2" s="19"/>
      <c r="G2" s="19"/>
      <c r="H2" s="19"/>
      <c r="I2" s="19"/>
      <c r="J2" s="19"/>
      <c r="K2" s="19"/>
      <c r="L2" s="19"/>
      <c r="M2" s="19"/>
      <c r="N2" s="19"/>
      <c r="O2" s="19"/>
      <c r="P2" s="19"/>
      <c r="Q2" s="19"/>
      <c r="R2" s="19"/>
      <c r="S2" s="19"/>
      <c r="T2" s="19"/>
      <c r="U2" s="19"/>
      <c r="V2" s="19"/>
      <c r="W2" s="19"/>
      <c r="X2" s="19"/>
      <c r="Y2" s="19"/>
      <c r="Z2" s="19"/>
      <c r="AA2" s="19"/>
      <c r="AB2" s="156"/>
      <c r="AC2" s="156"/>
    </row>
    <row r="3" ht="15" customHeight="1" spans="1:30">
      <c r="A3" s="20" t="e">
        <f>CONCATENATE(#REF!,#REF!,#REF!,#REF!,#REF!,#REF!,#REF!)</f>
        <v>#REF!</v>
      </c>
      <c r="B3" s="20"/>
      <c r="C3" s="20"/>
      <c r="D3" s="20"/>
      <c r="E3" s="20"/>
      <c r="F3" s="20"/>
      <c r="G3" s="20"/>
      <c r="H3" s="20"/>
      <c r="I3" s="20"/>
      <c r="J3" s="20"/>
      <c r="K3" s="20"/>
      <c r="L3" s="20"/>
      <c r="M3" s="20"/>
      <c r="N3" s="20"/>
      <c r="O3" s="20"/>
      <c r="P3" s="20"/>
      <c r="Q3" s="20"/>
      <c r="R3" s="20"/>
      <c r="S3" s="20"/>
      <c r="T3" s="20"/>
      <c r="U3" s="20"/>
      <c r="V3" s="20"/>
      <c r="W3" s="20"/>
      <c r="X3" s="20"/>
      <c r="Y3" s="20"/>
      <c r="Z3" s="20"/>
      <c r="AA3" s="20"/>
      <c r="AB3" s="20"/>
    </row>
    <row r="4" ht="15" customHeight="1" spans="1:30">
      <c r="A4" s="20"/>
      <c r="B4" s="20"/>
      <c r="C4" s="20"/>
      <c r="D4" s="20"/>
      <c r="E4" s="20"/>
      <c r="F4" s="20"/>
      <c r="G4" s="20"/>
      <c r="H4" s="20"/>
      <c r="I4" s="20"/>
      <c r="J4" s="20"/>
      <c r="K4" s="46"/>
      <c r="L4" s="20"/>
      <c r="M4" s="20"/>
      <c r="N4" s="20"/>
      <c r="O4" s="20"/>
      <c r="P4" s="20"/>
      <c r="Q4" s="20"/>
      <c r="R4" s="20"/>
      <c r="S4" s="20"/>
      <c r="T4" s="20"/>
      <c r="U4" s="20"/>
      <c r="V4" s="20"/>
      <c r="W4" s="20"/>
      <c r="X4" s="20"/>
      <c r="Y4" s="20"/>
      <c r="Z4" s="20"/>
      <c r="AA4" s="20"/>
      <c r="AB4" s="46" t="s">
        <v>788</v>
      </c>
    </row>
    <row r="5" ht="15" customHeight="1" spans="1:30">
      <c r="A5" s="23" t="e">
        <f>#REF!&amp;#REF!</f>
        <v>#REF!</v>
      </c>
      <c r="AB5" s="22" t="s">
        <v>282</v>
      </c>
    </row>
    <row r="6" s="13" customFormat="1" ht="15" customHeight="1" spans="1:30">
      <c r="A6" s="24" t="s">
        <v>283</v>
      </c>
      <c r="B6" s="24" t="s">
        <v>713</v>
      </c>
      <c r="C6" s="24" t="s">
        <v>789</v>
      </c>
      <c r="D6" s="157" t="s">
        <v>716</v>
      </c>
      <c r="E6" s="158" t="s">
        <v>717</v>
      </c>
      <c r="F6" s="104" t="s">
        <v>718</v>
      </c>
      <c r="G6" s="158" t="s">
        <v>719</v>
      </c>
      <c r="H6" s="104" t="s">
        <v>720</v>
      </c>
      <c r="I6" s="104" t="s">
        <v>721</v>
      </c>
      <c r="J6" s="104" t="s">
        <v>790</v>
      </c>
      <c r="K6" s="104" t="s">
        <v>723</v>
      </c>
      <c r="L6" s="157" t="s">
        <v>724</v>
      </c>
      <c r="M6" s="157" t="s">
        <v>725</v>
      </c>
      <c r="N6" s="157" t="s">
        <v>726</v>
      </c>
      <c r="O6" s="157" t="s">
        <v>727</v>
      </c>
      <c r="P6" s="157" t="s">
        <v>728</v>
      </c>
      <c r="Q6" s="52" t="s">
        <v>729</v>
      </c>
      <c r="R6" s="159" t="s">
        <v>556</v>
      </c>
      <c r="S6" s="52" t="s">
        <v>791</v>
      </c>
      <c r="T6" s="52" t="s">
        <v>731</v>
      </c>
      <c r="U6" s="24" t="s">
        <v>243</v>
      </c>
      <c r="V6" s="25"/>
      <c r="W6" s="127" t="s">
        <v>244</v>
      </c>
      <c r="X6" s="36"/>
      <c r="Y6" s="160" t="s">
        <v>792</v>
      </c>
      <c r="Z6" s="52" t="s">
        <v>285</v>
      </c>
      <c r="AA6" s="104" t="s">
        <v>793</v>
      </c>
      <c r="AB6" s="52" t="s">
        <v>419</v>
      </c>
      <c r="AC6" s="157" t="s">
        <v>794</v>
      </c>
      <c r="AD6" s="24" t="s">
        <v>734</v>
      </c>
    </row>
    <row r="7" s="13" customFormat="1" ht="15" customHeight="1" spans="1:30">
      <c r="A7" s="24"/>
      <c r="B7" s="24"/>
      <c r="C7" s="24"/>
      <c r="D7" s="109"/>
      <c r="E7" s="161"/>
      <c r="F7" s="106"/>
      <c r="G7" s="161"/>
      <c r="H7" s="106"/>
      <c r="I7" s="106"/>
      <c r="J7" s="106"/>
      <c r="K7" s="106"/>
      <c r="L7" s="109"/>
      <c r="M7" s="109"/>
      <c r="N7" s="109"/>
      <c r="O7" s="109"/>
      <c r="P7" s="109"/>
      <c r="Q7" s="24"/>
      <c r="R7" s="162"/>
      <c r="S7" s="24"/>
      <c r="T7" s="24"/>
      <c r="U7" s="24" t="s">
        <v>735</v>
      </c>
      <c r="V7" s="25" t="s">
        <v>736</v>
      </c>
      <c r="W7" s="36" t="s">
        <v>735</v>
      </c>
      <c r="X7" s="24" t="s">
        <v>736</v>
      </c>
      <c r="Y7" s="163"/>
      <c r="Z7" s="24"/>
      <c r="AA7" s="106"/>
      <c r="AB7" s="24"/>
      <c r="AC7" s="109"/>
      <c r="AD7" s="24"/>
    </row>
    <row r="8" ht="15" customHeight="1" spans="1:30">
      <c r="A8" s="27">
        <v>1</v>
      </c>
      <c r="B8" s="28" t="s">
        <v>795</v>
      </c>
      <c r="C8" s="58" t="s">
        <v>796</v>
      </c>
      <c r="D8" s="107"/>
      <c r="E8" s="107"/>
      <c r="F8" s="58" t="s">
        <v>797</v>
      </c>
      <c r="G8" s="164"/>
      <c r="H8" s="27"/>
      <c r="I8" s="27"/>
      <c r="J8" s="27"/>
      <c r="K8" s="27"/>
      <c r="L8" s="164"/>
      <c r="M8" s="164"/>
      <c r="N8" s="164"/>
      <c r="O8" s="107"/>
      <c r="P8" s="164"/>
      <c r="Q8" s="29">
        <v>42046</v>
      </c>
      <c r="R8" s="97" t="s">
        <v>798</v>
      </c>
      <c r="S8" s="34">
        <v>3498.79</v>
      </c>
      <c r="T8" s="31">
        <f>IF(S8=0,"",W8/S8)</f>
        <v>2.2</v>
      </c>
      <c r="U8" s="31"/>
      <c r="V8" s="30"/>
      <c r="W8" s="34">
        <v>7697.34</v>
      </c>
      <c r="X8" s="31"/>
      <c r="Y8" s="31"/>
      <c r="Z8" s="31" t="e">
        <f>IF(OR(AND(X8=0,#REF!=0,),#REF!=0,),"",(#REF!-X8)/X8*100)</f>
        <v>#REF!</v>
      </c>
      <c r="AA8" s="31"/>
      <c r="AB8" s="28"/>
      <c r="AC8" s="107"/>
      <c r="AD8" s="33"/>
    </row>
    <row r="9" ht="15" customHeight="1" spans="1:30">
      <c r="A9" s="27">
        <v>2</v>
      </c>
      <c r="B9" s="28" t="s">
        <v>795</v>
      </c>
      <c r="C9" s="58" t="s">
        <v>800</v>
      </c>
      <c r="D9" s="107"/>
      <c r="E9" s="107"/>
      <c r="F9" s="58" t="s">
        <v>797</v>
      </c>
      <c r="G9" s="164"/>
      <c r="H9" s="27"/>
      <c r="I9" s="27"/>
      <c r="J9" s="27"/>
      <c r="K9" s="27"/>
      <c r="L9" s="164"/>
      <c r="M9" s="164"/>
      <c r="N9" s="164"/>
      <c r="O9" s="107"/>
      <c r="P9" s="164"/>
      <c r="Q9" s="29">
        <v>42046</v>
      </c>
      <c r="R9" s="97" t="s">
        <v>798</v>
      </c>
      <c r="S9" s="34">
        <v>4273.78</v>
      </c>
      <c r="T9" s="31">
        <f t="shared" ref="T9:T29" si="0">IF(S9=0,"",W9/S9)</f>
        <v>2.6</v>
      </c>
      <c r="U9" s="31"/>
      <c r="V9" s="30"/>
      <c r="W9" s="34">
        <v>11111.83</v>
      </c>
      <c r="X9" s="31"/>
      <c r="Y9" s="31"/>
      <c r="Z9" s="31" t="e">
        <f>IF(OR(AND(X9=0,#REF!=0,),#REF!=0,),"",(#REF!-X9)/X9*100)</f>
        <v>#REF!</v>
      </c>
      <c r="AA9" s="31"/>
      <c r="AB9" s="28"/>
      <c r="AC9" s="107"/>
      <c r="AD9" s="33"/>
    </row>
    <row r="10" ht="15" customHeight="1" spans="1:30">
      <c r="A10" s="27"/>
      <c r="B10" s="28"/>
      <c r="C10" s="28"/>
      <c r="D10" s="107"/>
      <c r="E10" s="107"/>
      <c r="F10" s="28"/>
      <c r="G10" s="164"/>
      <c r="H10" s="27"/>
      <c r="I10" s="27"/>
      <c r="J10" s="27"/>
      <c r="K10" s="27"/>
      <c r="L10" s="164"/>
      <c r="M10" s="164"/>
      <c r="N10" s="164"/>
      <c r="O10" s="107"/>
      <c r="P10" s="164"/>
      <c r="Q10" s="29"/>
      <c r="R10" s="97"/>
      <c r="S10" s="34"/>
      <c r="T10" s="31" t="str">
        <f t="shared" si="0"/>
        <v/>
      </c>
      <c r="U10" s="31"/>
      <c r="V10" s="30"/>
      <c r="W10" s="34"/>
      <c r="X10" s="31"/>
      <c r="Y10" s="31"/>
      <c r="Z10" s="31" t="e">
        <f>IF(OR(AND(X10=0,#REF!=0,),#REF!=0,),"",(#REF!-X10)/X10*100)</f>
        <v>#REF!</v>
      </c>
      <c r="AA10" s="31"/>
      <c r="AB10" s="28"/>
      <c r="AC10" s="107"/>
      <c r="AD10" s="33"/>
    </row>
    <row r="11" ht="15" customHeight="1" spans="1:30">
      <c r="A11" s="27"/>
      <c r="B11" s="28"/>
      <c r="C11" s="28"/>
      <c r="D11" s="107"/>
      <c r="E11" s="107"/>
      <c r="F11" s="28"/>
      <c r="G11" s="164"/>
      <c r="H11" s="27"/>
      <c r="I11" s="27"/>
      <c r="J11" s="27"/>
      <c r="K11" s="27"/>
      <c r="L11" s="164"/>
      <c r="M11" s="164"/>
      <c r="N11" s="164"/>
      <c r="O11" s="107"/>
      <c r="P11" s="164"/>
      <c r="Q11" s="29"/>
      <c r="R11" s="97"/>
      <c r="S11" s="34"/>
      <c r="T11" s="31" t="str">
        <f t="shared" si="0"/>
        <v/>
      </c>
      <c r="U11" s="31"/>
      <c r="V11" s="30"/>
      <c r="W11" s="34"/>
      <c r="X11" s="31"/>
      <c r="Y11" s="31"/>
      <c r="Z11" s="31" t="e">
        <f>IF(OR(AND(X11=0,#REF!=0,),#REF!=0,),"",(#REF!-X11)/X11*100)</f>
        <v>#REF!</v>
      </c>
      <c r="AA11" s="31"/>
      <c r="AB11" s="28"/>
      <c r="AC11" s="107"/>
      <c r="AD11" s="33"/>
    </row>
    <row r="12" ht="15" customHeight="1" spans="1:30">
      <c r="A12" s="27"/>
      <c r="B12" s="28"/>
      <c r="C12" s="28"/>
      <c r="D12" s="107"/>
      <c r="E12" s="107"/>
      <c r="F12" s="28"/>
      <c r="G12" s="164"/>
      <c r="H12" s="27"/>
      <c r="I12" s="27"/>
      <c r="J12" s="27"/>
      <c r="K12" s="27"/>
      <c r="L12" s="164"/>
      <c r="M12" s="164"/>
      <c r="N12" s="164"/>
      <c r="O12" s="107"/>
      <c r="P12" s="164"/>
      <c r="Q12" s="29"/>
      <c r="R12" s="97"/>
      <c r="S12" s="34"/>
      <c r="T12" s="31" t="str">
        <f t="shared" si="0"/>
        <v/>
      </c>
      <c r="U12" s="31"/>
      <c r="V12" s="30"/>
      <c r="W12" s="34"/>
      <c r="X12" s="31"/>
      <c r="Y12" s="31"/>
      <c r="Z12" s="31" t="e">
        <f>IF(OR(AND(X12=0,#REF!=0,),#REF!=0,),"",(#REF!-X12)/X12*100)</f>
        <v>#REF!</v>
      </c>
      <c r="AA12" s="31"/>
      <c r="AB12" s="28"/>
      <c r="AC12" s="107"/>
      <c r="AD12" s="33"/>
    </row>
    <row r="13" ht="15" customHeight="1" spans="1:30">
      <c r="A13" s="27"/>
      <c r="B13" s="28"/>
      <c r="C13" s="28"/>
      <c r="D13" s="107"/>
      <c r="E13" s="107"/>
      <c r="F13" s="28"/>
      <c r="G13" s="164"/>
      <c r="H13" s="27"/>
      <c r="I13" s="27"/>
      <c r="J13" s="27"/>
      <c r="K13" s="27"/>
      <c r="L13" s="164"/>
      <c r="M13" s="164"/>
      <c r="N13" s="164"/>
      <c r="O13" s="107"/>
      <c r="P13" s="164"/>
      <c r="Q13" s="29"/>
      <c r="R13" s="97"/>
      <c r="S13" s="34"/>
      <c r="T13" s="31" t="str">
        <f t="shared" si="0"/>
        <v/>
      </c>
      <c r="U13" s="31"/>
      <c r="V13" s="30"/>
      <c r="W13" s="34"/>
      <c r="X13" s="31"/>
      <c r="Y13" s="31"/>
      <c r="Z13" s="31" t="e">
        <f>IF(OR(AND(X13=0,#REF!=0,),#REF!=0,),"",(#REF!-X13)/X13*100)</f>
        <v>#REF!</v>
      </c>
      <c r="AA13" s="31"/>
      <c r="AB13" s="28"/>
      <c r="AC13" s="107"/>
      <c r="AD13" s="33"/>
    </row>
    <row r="14" ht="15" customHeight="1" spans="1:30">
      <c r="A14" s="27"/>
      <c r="B14" s="28"/>
      <c r="C14" s="28"/>
      <c r="D14" s="107"/>
      <c r="E14" s="107"/>
      <c r="F14" s="28"/>
      <c r="G14" s="164"/>
      <c r="H14" s="27"/>
      <c r="I14" s="27"/>
      <c r="J14" s="27"/>
      <c r="K14" s="27"/>
      <c r="L14" s="164"/>
      <c r="M14" s="164"/>
      <c r="N14" s="164"/>
      <c r="O14" s="107"/>
      <c r="P14" s="164"/>
      <c r="Q14" s="29"/>
      <c r="R14" s="97"/>
      <c r="S14" s="34"/>
      <c r="T14" s="31" t="str">
        <f t="shared" si="0"/>
        <v/>
      </c>
      <c r="U14" s="31"/>
      <c r="V14" s="30"/>
      <c r="W14" s="34"/>
      <c r="X14" s="31"/>
      <c r="Y14" s="31"/>
      <c r="Z14" s="31" t="e">
        <f>IF(OR(AND(X14=0,#REF!=0,),#REF!=0,),"",(#REF!-X14)/X14*100)</f>
        <v>#REF!</v>
      </c>
      <c r="AA14" s="31"/>
      <c r="AB14" s="28"/>
      <c r="AC14" s="107"/>
      <c r="AD14" s="33"/>
    </row>
    <row r="15" ht="15" customHeight="1" spans="1:30">
      <c r="A15" s="27"/>
      <c r="B15" s="28"/>
      <c r="C15" s="28"/>
      <c r="D15" s="107"/>
      <c r="E15" s="107"/>
      <c r="F15" s="28"/>
      <c r="G15" s="164"/>
      <c r="H15" s="27"/>
      <c r="I15" s="27"/>
      <c r="J15" s="27"/>
      <c r="K15" s="27"/>
      <c r="L15" s="164"/>
      <c r="M15" s="164"/>
      <c r="N15" s="164"/>
      <c r="O15" s="107"/>
      <c r="P15" s="164"/>
      <c r="Q15" s="29"/>
      <c r="R15" s="97"/>
      <c r="S15" s="34"/>
      <c r="T15" s="31" t="str">
        <f t="shared" si="0"/>
        <v/>
      </c>
      <c r="U15" s="31"/>
      <c r="V15" s="30"/>
      <c r="W15" s="34"/>
      <c r="X15" s="31"/>
      <c r="Y15" s="31"/>
      <c r="Z15" s="31" t="e">
        <f>IF(OR(AND(X15=0,#REF!=0,),#REF!=0,),"",(#REF!-X15)/X15*100)</f>
        <v>#REF!</v>
      </c>
      <c r="AA15" s="31"/>
      <c r="AB15" s="28"/>
      <c r="AC15" s="107"/>
      <c r="AD15" s="33"/>
    </row>
    <row r="16" ht="15" customHeight="1" spans="1:30">
      <c r="A16" s="27"/>
      <c r="B16" s="28"/>
      <c r="C16" s="28"/>
      <c r="D16" s="107"/>
      <c r="E16" s="107"/>
      <c r="F16" s="28"/>
      <c r="G16" s="164"/>
      <c r="H16" s="27"/>
      <c r="I16" s="27"/>
      <c r="J16" s="27"/>
      <c r="K16" s="27"/>
      <c r="L16" s="164"/>
      <c r="M16" s="164"/>
      <c r="N16" s="164"/>
      <c r="O16" s="107"/>
      <c r="P16" s="164"/>
      <c r="Q16" s="29"/>
      <c r="R16" s="97"/>
      <c r="S16" s="34"/>
      <c r="T16" s="31" t="str">
        <f t="shared" si="0"/>
        <v/>
      </c>
      <c r="U16" s="31"/>
      <c r="V16" s="30"/>
      <c r="W16" s="34"/>
      <c r="X16" s="31"/>
      <c r="Y16" s="31"/>
      <c r="Z16" s="31" t="e">
        <f>IF(OR(AND(X16=0,#REF!=0,),#REF!=0,),"",(#REF!-X16)/X16*100)</f>
        <v>#REF!</v>
      </c>
      <c r="AA16" s="31"/>
      <c r="AB16" s="28"/>
      <c r="AC16" s="107"/>
      <c r="AD16" s="33"/>
    </row>
    <row r="17" ht="15" customHeight="1" spans="1:30">
      <c r="A17" s="27"/>
      <c r="B17" s="28"/>
      <c r="C17" s="28"/>
      <c r="D17" s="107"/>
      <c r="E17" s="107"/>
      <c r="F17" s="28"/>
      <c r="G17" s="164"/>
      <c r="H17" s="27"/>
      <c r="I17" s="27"/>
      <c r="J17" s="27"/>
      <c r="K17" s="27"/>
      <c r="L17" s="164"/>
      <c r="M17" s="164"/>
      <c r="N17" s="164"/>
      <c r="O17" s="107"/>
      <c r="P17" s="164"/>
      <c r="Q17" s="29"/>
      <c r="R17" s="97"/>
      <c r="S17" s="34"/>
      <c r="T17" s="31" t="str">
        <f t="shared" si="0"/>
        <v/>
      </c>
      <c r="U17" s="31"/>
      <c r="V17" s="30"/>
      <c r="W17" s="34"/>
      <c r="X17" s="31"/>
      <c r="Y17" s="31"/>
      <c r="Z17" s="31" t="e">
        <f>IF(OR(AND(X17=0,#REF!=0,),#REF!=0,),"",(#REF!-X17)/X17*100)</f>
        <v>#REF!</v>
      </c>
      <c r="AA17" s="31"/>
      <c r="AB17" s="28"/>
      <c r="AC17" s="107"/>
      <c r="AD17" s="33"/>
    </row>
    <row r="18" ht="15" customHeight="1" spans="1:30">
      <c r="A18" s="27"/>
      <c r="B18" s="28"/>
      <c r="C18" s="28"/>
      <c r="D18" s="107"/>
      <c r="E18" s="107"/>
      <c r="F18" s="28"/>
      <c r="G18" s="164"/>
      <c r="H18" s="27"/>
      <c r="I18" s="27"/>
      <c r="J18" s="27"/>
      <c r="K18" s="27"/>
      <c r="L18" s="164"/>
      <c r="M18" s="164"/>
      <c r="N18" s="164"/>
      <c r="O18" s="107"/>
      <c r="P18" s="164"/>
      <c r="Q18" s="29"/>
      <c r="R18" s="97"/>
      <c r="S18" s="34"/>
      <c r="T18" s="31"/>
      <c r="U18" s="31"/>
      <c r="V18" s="30"/>
      <c r="W18" s="34"/>
      <c r="X18" s="31"/>
      <c r="Y18" s="31"/>
      <c r="Z18" s="31" t="e">
        <f>IF(OR(AND(X18=0,#REF!=0,),#REF!=0,),"",(#REF!-X18)/X18*100)</f>
        <v>#REF!</v>
      </c>
      <c r="AA18" s="31"/>
      <c r="AB18" s="28"/>
      <c r="AC18" s="107"/>
      <c r="AD18" s="33"/>
    </row>
    <row r="19" ht="15" customHeight="1" spans="1:30">
      <c r="A19" s="27"/>
      <c r="B19" s="28"/>
      <c r="C19" s="28"/>
      <c r="D19" s="107"/>
      <c r="E19" s="107"/>
      <c r="F19" s="28"/>
      <c r="G19" s="164"/>
      <c r="H19" s="27"/>
      <c r="I19" s="27"/>
      <c r="J19" s="27"/>
      <c r="K19" s="27"/>
      <c r="L19" s="164"/>
      <c r="M19" s="164"/>
      <c r="N19" s="164"/>
      <c r="O19" s="107"/>
      <c r="P19" s="164"/>
      <c r="Q19" s="29"/>
      <c r="R19" s="97"/>
      <c r="S19" s="34"/>
      <c r="T19" s="31" t="str">
        <f t="shared" si="0"/>
        <v/>
      </c>
      <c r="U19" s="31"/>
      <c r="V19" s="30"/>
      <c r="W19" s="34"/>
      <c r="X19" s="31"/>
      <c r="Y19" s="31"/>
      <c r="Z19" s="31" t="e">
        <f>IF(OR(AND(X19=0,#REF!=0,),#REF!=0,),"",(#REF!-X19)/X19*100)</f>
        <v>#REF!</v>
      </c>
      <c r="AA19" s="31"/>
      <c r="AB19" s="28"/>
      <c r="AC19" s="107"/>
      <c r="AD19" s="33"/>
    </row>
    <row r="20" ht="15" customHeight="1" spans="1:30">
      <c r="A20" s="27"/>
      <c r="B20" s="28"/>
      <c r="C20" s="28"/>
      <c r="D20" s="107"/>
      <c r="E20" s="107"/>
      <c r="F20" s="28"/>
      <c r="G20" s="164"/>
      <c r="H20" s="27"/>
      <c r="I20" s="27"/>
      <c r="J20" s="27"/>
      <c r="K20" s="27"/>
      <c r="L20" s="164"/>
      <c r="M20" s="164"/>
      <c r="N20" s="164"/>
      <c r="O20" s="107"/>
      <c r="P20" s="164"/>
      <c r="Q20" s="29"/>
      <c r="R20" s="97"/>
      <c r="S20" s="34"/>
      <c r="T20" s="31"/>
      <c r="U20" s="31"/>
      <c r="V20" s="30"/>
      <c r="W20" s="34"/>
      <c r="X20" s="31"/>
      <c r="Y20" s="31"/>
      <c r="Z20" s="31" t="e">
        <f>IF(OR(AND(X20=0,#REF!=0,),#REF!=0,),"",(#REF!-X20)/X20*100)</f>
        <v>#REF!</v>
      </c>
      <c r="AA20" s="31"/>
      <c r="AB20" s="28"/>
      <c r="AC20" s="107"/>
      <c r="AD20" s="33"/>
    </row>
    <row r="21" ht="15" customHeight="1" spans="1:30">
      <c r="A21" s="27"/>
      <c r="B21" s="28"/>
      <c r="C21" s="28"/>
      <c r="D21" s="107"/>
      <c r="E21" s="107"/>
      <c r="F21" s="28"/>
      <c r="G21" s="164"/>
      <c r="H21" s="27"/>
      <c r="I21" s="27"/>
      <c r="J21" s="27"/>
      <c r="K21" s="27"/>
      <c r="L21" s="164"/>
      <c r="M21" s="164"/>
      <c r="N21" s="164"/>
      <c r="O21" s="107"/>
      <c r="P21" s="164"/>
      <c r="Q21" s="29"/>
      <c r="R21" s="97"/>
      <c r="S21" s="34"/>
      <c r="T21" s="31"/>
      <c r="U21" s="31"/>
      <c r="V21" s="30"/>
      <c r="W21" s="34"/>
      <c r="X21" s="31"/>
      <c r="Y21" s="31"/>
      <c r="Z21" s="31" t="e">
        <f>IF(OR(AND(X21=0,#REF!=0,),#REF!=0,),"",(#REF!-X21)/X21*100)</f>
        <v>#REF!</v>
      </c>
      <c r="AA21" s="31"/>
      <c r="AB21" s="28"/>
      <c r="AC21" s="107"/>
      <c r="AD21" s="33"/>
    </row>
    <row r="22" ht="15" customHeight="1" spans="1:30">
      <c r="A22" s="27"/>
      <c r="B22" s="28"/>
      <c r="C22" s="28"/>
      <c r="D22" s="107"/>
      <c r="E22" s="107"/>
      <c r="F22" s="28"/>
      <c r="G22" s="164"/>
      <c r="H22" s="27"/>
      <c r="I22" s="27"/>
      <c r="J22" s="27"/>
      <c r="K22" s="27"/>
      <c r="L22" s="164"/>
      <c r="M22" s="164"/>
      <c r="N22" s="164"/>
      <c r="O22" s="107"/>
      <c r="P22" s="164"/>
      <c r="Q22" s="29"/>
      <c r="R22" s="97"/>
      <c r="S22" s="34"/>
      <c r="T22" s="31" t="str">
        <f t="shared" si="0"/>
        <v/>
      </c>
      <c r="U22" s="31"/>
      <c r="V22" s="30"/>
      <c r="W22" s="34"/>
      <c r="X22" s="31"/>
      <c r="Y22" s="31"/>
      <c r="Z22" s="31" t="e">
        <f>IF(OR(AND(X22=0,#REF!=0,),#REF!=0,),"",(#REF!-X22)/X22*100)</f>
        <v>#REF!</v>
      </c>
      <c r="AA22" s="31"/>
      <c r="AB22" s="28"/>
      <c r="AC22" s="107"/>
      <c r="AD22" s="33"/>
    </row>
    <row r="23" ht="15" customHeight="1" spans="1:30">
      <c r="A23" s="27"/>
      <c r="B23" s="28"/>
      <c r="C23" s="28"/>
      <c r="D23" s="107"/>
      <c r="E23" s="107"/>
      <c r="F23" s="28"/>
      <c r="G23" s="164"/>
      <c r="H23" s="27"/>
      <c r="I23" s="27"/>
      <c r="J23" s="27"/>
      <c r="K23" s="27"/>
      <c r="L23" s="164"/>
      <c r="M23" s="164"/>
      <c r="N23" s="164"/>
      <c r="O23" s="107"/>
      <c r="P23" s="164"/>
      <c r="Q23" s="29"/>
      <c r="R23" s="97"/>
      <c r="S23" s="34"/>
      <c r="T23" s="31" t="str">
        <f t="shared" si="0"/>
        <v/>
      </c>
      <c r="U23" s="31"/>
      <c r="V23" s="30"/>
      <c r="W23" s="34"/>
      <c r="X23" s="31"/>
      <c r="Y23" s="31"/>
      <c r="Z23" s="31" t="e">
        <f>IF(OR(AND(X23=0,#REF!=0,),#REF!=0,),"",(#REF!-X23)/X23*100)</f>
        <v>#REF!</v>
      </c>
      <c r="AA23" s="31"/>
      <c r="AB23" s="28"/>
      <c r="AC23" s="107"/>
      <c r="AD23" s="33"/>
    </row>
    <row r="24" ht="15" customHeight="1" spans="1:30">
      <c r="A24" s="27"/>
      <c r="B24" s="28"/>
      <c r="C24" s="28"/>
      <c r="D24" s="107"/>
      <c r="E24" s="107"/>
      <c r="F24" s="28"/>
      <c r="G24" s="164"/>
      <c r="H24" s="27"/>
      <c r="I24" s="27"/>
      <c r="J24" s="27"/>
      <c r="K24" s="27"/>
      <c r="L24" s="164"/>
      <c r="M24" s="164"/>
      <c r="N24" s="164"/>
      <c r="O24" s="107"/>
      <c r="P24" s="164"/>
      <c r="Q24" s="29"/>
      <c r="R24" s="97"/>
      <c r="S24" s="34"/>
      <c r="T24" s="31" t="str">
        <f t="shared" si="0"/>
        <v/>
      </c>
      <c r="U24" s="31"/>
      <c r="V24" s="30"/>
      <c r="W24" s="34"/>
      <c r="X24" s="31"/>
      <c r="Y24" s="31"/>
      <c r="Z24" s="31" t="e">
        <f>IF(OR(AND(X24=0,#REF!=0,),#REF!=0,),"",(#REF!-X24)/X24*100)</f>
        <v>#REF!</v>
      </c>
      <c r="AA24" s="31"/>
      <c r="AB24" s="28"/>
      <c r="AC24" s="107"/>
      <c r="AD24" s="33"/>
    </row>
    <row r="25" ht="15" customHeight="1" spans="1:30">
      <c r="A25" s="27"/>
      <c r="B25" s="28"/>
      <c r="C25" s="28"/>
      <c r="D25" s="107"/>
      <c r="E25" s="107"/>
      <c r="F25" s="28"/>
      <c r="G25" s="164"/>
      <c r="H25" s="27"/>
      <c r="I25" s="27"/>
      <c r="J25" s="27"/>
      <c r="K25" s="27"/>
      <c r="L25" s="164"/>
      <c r="M25" s="164"/>
      <c r="N25" s="164"/>
      <c r="O25" s="107"/>
      <c r="P25" s="164"/>
      <c r="Q25" s="29"/>
      <c r="R25" s="97"/>
      <c r="S25" s="34"/>
      <c r="T25" s="31" t="str">
        <f t="shared" si="0"/>
        <v/>
      </c>
      <c r="U25" s="31"/>
      <c r="V25" s="30"/>
      <c r="W25" s="34"/>
      <c r="X25" s="31"/>
      <c r="Y25" s="31"/>
      <c r="Z25" s="31" t="e">
        <f>IF(OR(AND(X25=0,#REF!=0,),#REF!=0,),"",(#REF!-X25)/X25*100)</f>
        <v>#REF!</v>
      </c>
      <c r="AA25" s="31"/>
      <c r="AB25" s="28"/>
      <c r="AC25" s="107"/>
      <c r="AD25" s="33"/>
    </row>
    <row r="26" ht="15" customHeight="1" spans="1:30">
      <c r="A26" s="27"/>
      <c r="B26" s="28"/>
      <c r="C26" s="28"/>
      <c r="D26" s="107"/>
      <c r="E26" s="107"/>
      <c r="F26" s="28"/>
      <c r="G26" s="164"/>
      <c r="H26" s="27"/>
      <c r="I26" s="27"/>
      <c r="J26" s="27"/>
      <c r="K26" s="27"/>
      <c r="L26" s="164"/>
      <c r="M26" s="164"/>
      <c r="N26" s="164"/>
      <c r="O26" s="107"/>
      <c r="P26" s="164"/>
      <c r="Q26" s="29"/>
      <c r="R26" s="97"/>
      <c r="S26" s="34"/>
      <c r="T26" s="31"/>
      <c r="U26" s="31"/>
      <c r="V26" s="30"/>
      <c r="W26" s="34"/>
      <c r="X26" s="31"/>
      <c r="Y26" s="31"/>
      <c r="Z26" s="31" t="e">
        <f>IF(OR(AND(X26=0,#REF!=0,),#REF!=0,),"",(#REF!-X26)/X26*100)</f>
        <v>#REF!</v>
      </c>
      <c r="AA26" s="31"/>
      <c r="AB26" s="28"/>
      <c r="AC26" s="107"/>
      <c r="AD26" s="33"/>
    </row>
    <row r="27" ht="15" customHeight="1" spans="1:30">
      <c r="A27" s="27"/>
      <c r="B27" s="28"/>
      <c r="C27" s="28"/>
      <c r="D27" s="107"/>
      <c r="E27" s="107"/>
      <c r="F27" s="28"/>
      <c r="G27" s="164"/>
      <c r="H27" s="27"/>
      <c r="I27" s="27"/>
      <c r="J27" s="27"/>
      <c r="K27" s="27"/>
      <c r="L27" s="164"/>
      <c r="M27" s="164"/>
      <c r="N27" s="164"/>
      <c r="O27" s="107"/>
      <c r="P27" s="164"/>
      <c r="Q27" s="29"/>
      <c r="R27" s="97"/>
      <c r="S27" s="34"/>
      <c r="T27" s="31" t="str">
        <f t="shared" si="0"/>
        <v/>
      </c>
      <c r="U27" s="31"/>
      <c r="V27" s="30"/>
      <c r="W27" s="34"/>
      <c r="X27" s="31"/>
      <c r="Y27" s="31"/>
      <c r="Z27" s="31" t="e">
        <f>IF(OR(AND(X27=0,#REF!=0,),#REF!=0,),"",(#REF!-X27)/X27*100)</f>
        <v>#REF!</v>
      </c>
      <c r="AA27" s="31"/>
      <c r="AB27" s="28"/>
      <c r="AC27" s="107"/>
      <c r="AD27" s="33"/>
    </row>
    <row r="28" ht="15" customHeight="1" spans="1:30">
      <c r="A28" s="27"/>
      <c r="B28" s="28"/>
      <c r="C28" s="28"/>
      <c r="D28" s="107"/>
      <c r="E28" s="107"/>
      <c r="F28" s="28"/>
      <c r="G28" s="164"/>
      <c r="H28" s="27"/>
      <c r="I28" s="27"/>
      <c r="J28" s="27"/>
      <c r="K28" s="27"/>
      <c r="L28" s="164"/>
      <c r="M28" s="164"/>
      <c r="N28" s="164"/>
      <c r="O28" s="107"/>
      <c r="P28" s="164"/>
      <c r="Q28" s="29"/>
      <c r="R28" s="97"/>
      <c r="S28" s="34"/>
      <c r="T28" s="31" t="str">
        <f t="shared" si="0"/>
        <v/>
      </c>
      <c r="U28" s="31"/>
      <c r="V28" s="30"/>
      <c r="W28" s="34"/>
      <c r="X28" s="31"/>
      <c r="Y28" s="31"/>
      <c r="Z28" s="31" t="e">
        <f>IF(OR(AND(X28=0,#REF!=0,),#REF!=0,),"",(#REF!-X28)/X28*100)</f>
        <v>#REF!</v>
      </c>
      <c r="AA28" s="31"/>
      <c r="AB28" s="28"/>
      <c r="AC28" s="107"/>
      <c r="AD28" s="33"/>
    </row>
    <row r="29" s="14" customFormat="1" ht="15" customHeight="1" spans="1:30">
      <c r="A29" s="98" t="s">
        <v>475</v>
      </c>
      <c r="B29" s="99"/>
      <c r="C29" s="99"/>
      <c r="D29" s="108"/>
      <c r="E29" s="108"/>
      <c r="F29" s="24"/>
      <c r="G29" s="109"/>
      <c r="H29" s="24"/>
      <c r="I29" s="24"/>
      <c r="J29" s="24"/>
      <c r="K29" s="24"/>
      <c r="L29" s="109"/>
      <c r="M29" s="109"/>
      <c r="N29" s="109"/>
      <c r="O29" s="108"/>
      <c r="P29" s="109"/>
      <c r="Q29" s="88"/>
      <c r="R29" s="88"/>
      <c r="S29" s="59"/>
      <c r="T29" s="40" t="str">
        <f t="shared" si="0"/>
        <v/>
      </c>
      <c r="U29" s="40">
        <f>SUM(U8:U28)</f>
        <v>0</v>
      </c>
      <c r="V29" s="38">
        <f>SUM(V8:V28)</f>
        <v>0</v>
      </c>
      <c r="W29" s="39">
        <f>SUM(W8:W28)</f>
        <v>18809.17</v>
      </c>
      <c r="X29" s="40">
        <f>SUM(X8:X28)</f>
        <v>0</v>
      </c>
      <c r="Y29" s="40">
        <f>SUM(Y8:Y28)</f>
        <v>0</v>
      </c>
      <c r="Z29" s="40" t="e">
        <f>IF(OR(AND(X29=0,#REF!=0,),#REF!=0,),"",(#REF!-X29)/X29*100)</f>
        <v>#REF!</v>
      </c>
      <c r="AA29" s="40"/>
      <c r="AB29" s="98"/>
      <c r="AC29" s="108"/>
      <c r="AD29" s="41"/>
    </row>
    <row r="30" ht="15" customHeight="1" spans="1:30">
      <c r="A30" s="58" t="s">
        <v>801</v>
      </c>
      <c r="B30" s="28"/>
      <c r="C30" s="28"/>
      <c r="D30" s="107"/>
      <c r="E30" s="107"/>
      <c r="F30" s="27"/>
      <c r="G30" s="164"/>
      <c r="H30" s="27"/>
      <c r="I30" s="27"/>
      <c r="J30" s="27"/>
      <c r="K30" s="27"/>
      <c r="L30" s="164"/>
      <c r="M30" s="164"/>
      <c r="N30" s="164"/>
      <c r="O30" s="107"/>
      <c r="P30" s="164"/>
      <c r="Q30" s="97"/>
      <c r="R30" s="97"/>
      <c r="S30" s="75"/>
      <c r="T30" s="31"/>
      <c r="U30" s="31"/>
      <c r="V30" s="30"/>
      <c r="W30" s="34"/>
      <c r="X30" s="31"/>
      <c r="Y30" s="31"/>
      <c r="Z30" s="31" t="e">
        <f>IF(OR(AND(X30=0,#REF!=0,),#REF!=0,),"",(#REF!-X30)/X30*100)</f>
        <v>#REF!</v>
      </c>
      <c r="AA30" s="31"/>
      <c r="AB30" s="28"/>
      <c r="AC30" s="107"/>
      <c r="AD30" s="33"/>
    </row>
    <row r="31" s="14" customFormat="1" ht="15" customHeight="1" spans="1:30">
      <c r="A31" s="98" t="s">
        <v>478</v>
      </c>
      <c r="B31" s="98"/>
      <c r="C31" s="98"/>
      <c r="D31" s="165"/>
      <c r="E31" s="165"/>
      <c r="F31" s="24"/>
      <c r="G31" s="109"/>
      <c r="H31" s="24"/>
      <c r="I31" s="24"/>
      <c r="J31" s="24"/>
      <c r="K31" s="24"/>
      <c r="L31" s="109"/>
      <c r="M31" s="109"/>
      <c r="N31" s="109"/>
      <c r="O31" s="109"/>
      <c r="P31" s="109"/>
      <c r="Q31" s="88"/>
      <c r="R31" s="88"/>
      <c r="S31" s="41"/>
      <c r="T31" s="40"/>
      <c r="U31" s="40">
        <f>U29-U30</f>
        <v>0</v>
      </c>
      <c r="V31" s="38">
        <f>V29-V30</f>
        <v>0</v>
      </c>
      <c r="W31" s="39">
        <f>W29-W30</f>
        <v>18809.17</v>
      </c>
      <c r="X31" s="40">
        <f>X29-X30</f>
        <v>0</v>
      </c>
      <c r="Y31" s="40">
        <f>Y29-Y30</f>
        <v>0</v>
      </c>
      <c r="Z31" s="40" t="e">
        <f>IF(OR(AND(X31=0,#REF!=0,),#REF!=0,),"",(#REF!-X31)/X31*100)</f>
        <v>#REF!</v>
      </c>
      <c r="AA31" s="40"/>
      <c r="AB31" s="98"/>
      <c r="AC31" s="108"/>
      <c r="AD31" s="41"/>
    </row>
  </sheetData>
  <mergeCells count="33">
    <mergeCell ref="A2:AA2"/>
    <mergeCell ref="A3:AB3"/>
    <mergeCell ref="U6:V6"/>
    <mergeCell ref="W6:X6"/>
    <mergeCell ref="A29:C29"/>
    <mergeCell ref="A30:C30"/>
    <mergeCell ref="A31:C31"/>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Y6:Y7"/>
    <mergeCell ref="Z6:Z7"/>
    <mergeCell ref="AA6:AA7"/>
    <mergeCell ref="AB6:AB7"/>
    <mergeCell ref="AC6:AC7"/>
    <mergeCell ref="AD6:AD7"/>
  </mergeCells>
  <hyperlinks>
    <hyperlink ref="A1" location="索引目录!E35" display="返回索引页"/>
    <hyperlink ref="B1" location="固定资产汇总!B11" display="返回"/>
  </hyperlinks>
  <printOptions horizontalCentered="1"/>
  <pageMargins left="0.15748031496063" right="0.15748031496063" top="0.984251968503937" bottom="0.826771653543307"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54"/>
  <dimension ref="A1:W31"/>
  <sheetViews>
    <sheetView zoomScale="90" zoomScaleNormal="90" workbookViewId="0">
      <pane ySplit="7" topLeftCell="A8" activePane="bottomLeft" state="frozen"/>
      <selection/>
      <selection pane="bottomLeft" activeCell="N15" sqref="N15"/>
    </sheetView>
  </sheetViews>
  <sheetFormatPr defaultColWidth="9" defaultRowHeight="15.75" customHeight="1"/>
  <cols>
    <col min="1" max="1" width="5.08333333333333" style="15" customWidth="1"/>
    <col min="2" max="2" width="15.5833333333333" style="15" customWidth="1"/>
    <col min="3" max="3" width="5.58333333333333" style="15" customWidth="1"/>
    <col min="4" max="4" width="8" style="15" hidden="1" customWidth="1" outlineLevel="1"/>
    <col min="5" max="5" width="7.75" style="15" customWidth="1" collapsed="1"/>
    <col min="6" max="6" width="4.25" style="15" customWidth="1"/>
    <col min="7" max="8" width="5.08333333333333" style="15" customWidth="1"/>
    <col min="9" max="9" width="5.25" style="15" customWidth="1"/>
    <col min="10" max="10" width="8.08333333333333" style="15" customWidth="1"/>
    <col min="11" max="11" width="10" style="15" hidden="1" customWidth="1" outlineLevel="1"/>
    <col min="12" max="12" width="10.0833333333333" style="15" hidden="1" customWidth="1" outlineLevel="1"/>
    <col min="13" max="13" width="11" style="15" customWidth="1" collapsed="1"/>
    <col min="14" max="15" width="11" style="15" customWidth="1"/>
    <col min="16" max="16" width="7.25" style="15" customWidth="1"/>
    <col min="17" max="17" width="11" style="15" customWidth="1"/>
    <col min="18" max="18" width="5.75" style="15" customWidth="1"/>
    <col min="19" max="19" width="8.58333333333333" style="15" customWidth="1"/>
    <col min="20" max="20" width="7.25" style="15" customWidth="1"/>
    <col min="21" max="16384" width="9" style="15"/>
  </cols>
  <sheetData>
    <row r="1" s="85" customFormat="1" ht="10.5" spans="1:23">
      <c r="A1" s="154" t="s">
        <v>412</v>
      </c>
      <c r="B1" s="90" t="s">
        <v>402</v>
      </c>
      <c r="C1" s="90"/>
      <c r="D1" s="87"/>
      <c r="E1" s="87"/>
      <c r="F1" s="87"/>
      <c r="G1" s="87"/>
      <c r="H1" s="87"/>
      <c r="I1" s="87"/>
      <c r="J1" s="87"/>
      <c r="K1" s="87"/>
      <c r="L1" s="87"/>
      <c r="M1" s="87"/>
      <c r="N1" s="87"/>
      <c r="O1" s="87"/>
      <c r="P1" s="87"/>
      <c r="Q1" s="87"/>
      <c r="R1" s="87"/>
      <c r="S1" s="87"/>
      <c r="T1" s="87"/>
      <c r="U1" s="87"/>
      <c r="V1" s="87"/>
      <c r="W1" s="87"/>
    </row>
    <row r="2" s="12" customFormat="1" ht="30" customHeight="1" spans="1:23">
      <c r="A2" s="19" t="s">
        <v>805</v>
      </c>
      <c r="B2" s="19"/>
      <c r="C2" s="19"/>
      <c r="D2" s="19"/>
      <c r="E2" s="19"/>
      <c r="F2" s="19"/>
      <c r="G2" s="19"/>
      <c r="H2" s="19"/>
      <c r="I2" s="19"/>
      <c r="J2" s="19"/>
      <c r="K2" s="19"/>
      <c r="L2" s="19"/>
      <c r="M2" s="19"/>
      <c r="N2" s="19"/>
      <c r="O2" s="19"/>
      <c r="P2" s="19"/>
      <c r="Q2" s="19"/>
      <c r="R2" s="19"/>
      <c r="S2" s="19"/>
      <c r="T2" s="19"/>
      <c r="U2" s="19"/>
      <c r="V2" s="19"/>
      <c r="W2" s="19"/>
    </row>
    <row r="3" ht="15" customHeight="1" spans="1:23">
      <c r="A3" s="20" t="e">
        <f>CONCATENATE(#REF!,#REF!,#REF!,#REF!,#REF!,#REF!,#REF!)</f>
        <v>#REF!</v>
      </c>
      <c r="B3" s="20"/>
      <c r="C3" s="20"/>
      <c r="D3" s="20"/>
      <c r="E3" s="20"/>
      <c r="F3" s="20"/>
      <c r="G3" s="20"/>
      <c r="H3" s="20"/>
      <c r="I3" s="20"/>
      <c r="J3" s="21"/>
      <c r="K3" s="21"/>
      <c r="L3" s="21"/>
      <c r="M3" s="21"/>
      <c r="N3" s="21"/>
      <c r="O3" s="21"/>
      <c r="P3" s="21"/>
      <c r="Q3" s="21"/>
      <c r="R3" s="21"/>
      <c r="S3" s="21"/>
      <c r="T3" s="21"/>
      <c r="U3" s="155"/>
      <c r="V3" s="155"/>
      <c r="W3" s="155"/>
    </row>
    <row r="4" ht="15" customHeight="1" spans="1:23">
      <c r="A4" s="20"/>
      <c r="B4" s="20"/>
      <c r="C4" s="20"/>
      <c r="D4" s="20"/>
      <c r="E4" s="20"/>
      <c r="F4" s="20"/>
      <c r="G4" s="20"/>
      <c r="H4" s="20"/>
      <c r="I4" s="20"/>
      <c r="J4" s="21"/>
      <c r="K4" s="22"/>
      <c r="L4" s="21"/>
      <c r="M4" s="21"/>
      <c r="N4" s="21"/>
      <c r="O4" s="21"/>
      <c r="P4" s="21"/>
      <c r="Q4" s="21"/>
      <c r="R4" s="21"/>
      <c r="S4" s="21"/>
      <c r="T4" s="22" t="s">
        <v>806</v>
      </c>
      <c r="U4" s="155"/>
      <c r="V4" s="155"/>
      <c r="W4" s="155"/>
    </row>
    <row r="5" ht="15" customHeight="1" spans="1:23">
      <c r="A5" s="23" t="e">
        <f>#REF!&amp;#REF!</f>
        <v>#REF!</v>
      </c>
      <c r="T5" s="22" t="s">
        <v>282</v>
      </c>
    </row>
    <row r="6" s="13" customFormat="1" ht="15" customHeight="1" spans="1:23">
      <c r="A6" s="24" t="s">
        <v>283</v>
      </c>
      <c r="B6" s="24" t="s">
        <v>807</v>
      </c>
      <c r="C6" s="24" t="s">
        <v>718</v>
      </c>
      <c r="D6" s="105" t="s">
        <v>727</v>
      </c>
      <c r="E6" s="52" t="s">
        <v>729</v>
      </c>
      <c r="F6" s="52" t="s">
        <v>808</v>
      </c>
      <c r="G6" s="52" t="s">
        <v>809</v>
      </c>
      <c r="H6" s="52" t="s">
        <v>810</v>
      </c>
      <c r="I6" s="104" t="s">
        <v>556</v>
      </c>
      <c r="J6" s="52" t="s">
        <v>811</v>
      </c>
      <c r="K6" s="24" t="s">
        <v>243</v>
      </c>
      <c r="L6" s="25"/>
      <c r="M6" s="127" t="s">
        <v>244</v>
      </c>
      <c r="N6" s="36"/>
      <c r="O6" s="24" t="s">
        <v>245</v>
      </c>
      <c r="P6" s="24"/>
      <c r="Q6" s="24"/>
      <c r="R6" s="52" t="s">
        <v>285</v>
      </c>
      <c r="S6" s="52" t="s">
        <v>793</v>
      </c>
      <c r="T6" s="52" t="s">
        <v>419</v>
      </c>
    </row>
    <row r="7" s="13" customFormat="1" ht="15" customHeight="1" spans="1:23">
      <c r="A7" s="24"/>
      <c r="B7" s="24"/>
      <c r="C7" s="24"/>
      <c r="D7" s="105"/>
      <c r="E7" s="24"/>
      <c r="F7" s="24"/>
      <c r="G7" s="24"/>
      <c r="H7" s="24"/>
      <c r="I7" s="106"/>
      <c r="J7" s="24"/>
      <c r="K7" s="24" t="s">
        <v>735</v>
      </c>
      <c r="L7" s="25" t="s">
        <v>736</v>
      </c>
      <c r="M7" s="36" t="s">
        <v>735</v>
      </c>
      <c r="N7" s="24" t="s">
        <v>736</v>
      </c>
      <c r="O7" s="24" t="s">
        <v>735</v>
      </c>
      <c r="P7" s="24" t="s">
        <v>594</v>
      </c>
      <c r="Q7" s="24" t="s">
        <v>736</v>
      </c>
      <c r="R7" s="24"/>
      <c r="S7" s="24"/>
      <c r="T7" s="24"/>
    </row>
    <row r="8" ht="15" customHeight="1" spans="1:23">
      <c r="A8" s="27"/>
      <c r="B8" s="28"/>
      <c r="C8" s="28"/>
      <c r="D8" s="107"/>
      <c r="E8" s="29"/>
      <c r="F8" s="97"/>
      <c r="G8" s="27"/>
      <c r="H8" s="27"/>
      <c r="I8" s="97"/>
      <c r="J8" s="34"/>
      <c r="K8" s="31"/>
      <c r="L8" s="30"/>
      <c r="M8" s="34"/>
      <c r="N8" s="31"/>
      <c r="O8" s="31"/>
      <c r="P8" s="27"/>
      <c r="Q8" s="31">
        <f>ROUND(O8*P8/100,0)</f>
        <v>0</v>
      </c>
      <c r="R8" s="31" t="str">
        <f>IF(OR(AND(N8=0,Q8=0,),Q8=0,),"",(Q8-N8)/N8*100)</f>
        <v/>
      </c>
      <c r="S8" s="31"/>
      <c r="T8" s="28"/>
    </row>
    <row r="9" ht="15" customHeight="1" spans="1:23">
      <c r="A9" s="27"/>
      <c r="B9" s="28"/>
      <c r="C9" s="28"/>
      <c r="D9" s="107"/>
      <c r="E9" s="29"/>
      <c r="F9" s="97"/>
      <c r="G9" s="27"/>
      <c r="H9" s="27"/>
      <c r="I9" s="27"/>
      <c r="J9" s="34"/>
      <c r="K9" s="31"/>
      <c r="L9" s="30"/>
      <c r="M9" s="34"/>
      <c r="N9" s="31"/>
      <c r="O9" s="31"/>
      <c r="P9" s="27"/>
      <c r="Q9" s="31">
        <f t="shared" ref="Q9:Q28" si="0">ROUND(O9*P9/100,0)</f>
        <v>0</v>
      </c>
      <c r="R9" s="31" t="str">
        <f t="shared" ref="R9:R31" si="1">IF(OR(AND(N9=0,Q9=0,),Q9=0,),"",(Q9-N9)/N9*100)</f>
        <v/>
      </c>
      <c r="S9" s="31"/>
      <c r="T9" s="28"/>
    </row>
    <row r="10" ht="15" customHeight="1" spans="1:23">
      <c r="A10" s="27"/>
      <c r="B10" s="28"/>
      <c r="C10" s="28"/>
      <c r="D10" s="107"/>
      <c r="E10" s="29"/>
      <c r="F10" s="97"/>
      <c r="G10" s="27"/>
      <c r="H10" s="27"/>
      <c r="I10" s="27"/>
      <c r="J10" s="34"/>
      <c r="K10" s="31"/>
      <c r="L10" s="30"/>
      <c r="M10" s="34"/>
      <c r="N10" s="31"/>
      <c r="O10" s="31"/>
      <c r="P10" s="27"/>
      <c r="Q10" s="31">
        <f t="shared" si="0"/>
        <v>0</v>
      </c>
      <c r="R10" s="31" t="str">
        <f t="shared" si="1"/>
        <v/>
      </c>
      <c r="S10" s="31"/>
      <c r="T10" s="28"/>
    </row>
    <row r="11" ht="15" customHeight="1" spans="1:23">
      <c r="A11" s="27"/>
      <c r="B11" s="28"/>
      <c r="C11" s="28"/>
      <c r="D11" s="107"/>
      <c r="E11" s="29"/>
      <c r="F11" s="97"/>
      <c r="G11" s="27"/>
      <c r="H11" s="27"/>
      <c r="I11" s="27"/>
      <c r="J11" s="34"/>
      <c r="K11" s="31"/>
      <c r="L11" s="30"/>
      <c r="M11" s="34"/>
      <c r="N11" s="31"/>
      <c r="O11" s="31"/>
      <c r="P11" s="27"/>
      <c r="Q11" s="31">
        <f t="shared" si="0"/>
        <v>0</v>
      </c>
      <c r="R11" s="31" t="str">
        <f t="shared" si="1"/>
        <v/>
      </c>
      <c r="S11" s="31"/>
      <c r="T11" s="28"/>
    </row>
    <row r="12" ht="15" customHeight="1" spans="1:23">
      <c r="A12" s="27"/>
      <c r="B12" s="28"/>
      <c r="C12" s="28"/>
      <c r="D12" s="107"/>
      <c r="E12" s="29"/>
      <c r="F12" s="97"/>
      <c r="G12" s="27"/>
      <c r="H12" s="27"/>
      <c r="I12" s="27"/>
      <c r="J12" s="34"/>
      <c r="K12" s="31"/>
      <c r="L12" s="30"/>
      <c r="M12" s="34"/>
      <c r="N12" s="31"/>
      <c r="O12" s="31"/>
      <c r="P12" s="27"/>
      <c r="Q12" s="31">
        <f t="shared" si="0"/>
        <v>0</v>
      </c>
      <c r="R12" s="31" t="str">
        <f t="shared" si="1"/>
        <v/>
      </c>
      <c r="S12" s="31"/>
      <c r="T12" s="28"/>
    </row>
    <row r="13" ht="15" customHeight="1" spans="1:23">
      <c r="A13" s="27"/>
      <c r="B13" s="28"/>
      <c r="C13" s="28"/>
      <c r="D13" s="107"/>
      <c r="E13" s="29"/>
      <c r="F13" s="97"/>
      <c r="G13" s="27"/>
      <c r="H13" s="27"/>
      <c r="I13" s="27"/>
      <c r="J13" s="34"/>
      <c r="K13" s="31"/>
      <c r="L13" s="30"/>
      <c r="M13" s="34"/>
      <c r="N13" s="31"/>
      <c r="O13" s="31"/>
      <c r="P13" s="27"/>
      <c r="Q13" s="31">
        <f t="shared" si="0"/>
        <v>0</v>
      </c>
      <c r="R13" s="31" t="str">
        <f t="shared" si="1"/>
        <v/>
      </c>
      <c r="S13" s="31"/>
      <c r="T13" s="28"/>
    </row>
    <row r="14" ht="15" customHeight="1" spans="1:23">
      <c r="A14" s="27"/>
      <c r="B14" s="28"/>
      <c r="C14" s="28"/>
      <c r="D14" s="107"/>
      <c r="E14" s="29"/>
      <c r="F14" s="97"/>
      <c r="G14" s="27"/>
      <c r="H14" s="27"/>
      <c r="I14" s="27"/>
      <c r="J14" s="34"/>
      <c r="K14" s="31"/>
      <c r="L14" s="30"/>
      <c r="M14" s="34"/>
      <c r="N14" s="31"/>
      <c r="O14" s="31"/>
      <c r="P14" s="27"/>
      <c r="Q14" s="31">
        <f t="shared" si="0"/>
        <v>0</v>
      </c>
      <c r="R14" s="31" t="str">
        <f t="shared" si="1"/>
        <v/>
      </c>
      <c r="S14" s="31"/>
      <c r="T14" s="28"/>
    </row>
    <row r="15" ht="15" customHeight="1" spans="1:23">
      <c r="A15" s="27"/>
      <c r="B15" s="28"/>
      <c r="C15" s="28"/>
      <c r="D15" s="107"/>
      <c r="E15" s="29"/>
      <c r="F15" s="97"/>
      <c r="G15" s="27"/>
      <c r="H15" s="27"/>
      <c r="I15" s="27"/>
      <c r="J15" s="34"/>
      <c r="K15" s="31"/>
      <c r="L15" s="30"/>
      <c r="M15" s="34"/>
      <c r="N15" s="31"/>
      <c r="O15" s="31"/>
      <c r="P15" s="27"/>
      <c r="Q15" s="31">
        <f t="shared" si="0"/>
        <v>0</v>
      </c>
      <c r="R15" s="31" t="str">
        <f t="shared" si="1"/>
        <v/>
      </c>
      <c r="S15" s="31"/>
      <c r="T15" s="28"/>
    </row>
    <row r="16" ht="15" customHeight="1" spans="1:23">
      <c r="A16" s="27"/>
      <c r="B16" s="28"/>
      <c r="C16" s="28"/>
      <c r="D16" s="107"/>
      <c r="E16" s="29"/>
      <c r="F16" s="97"/>
      <c r="G16" s="27"/>
      <c r="H16" s="27"/>
      <c r="I16" s="27"/>
      <c r="J16" s="34"/>
      <c r="K16" s="31"/>
      <c r="L16" s="30"/>
      <c r="M16" s="34"/>
      <c r="N16" s="31"/>
      <c r="O16" s="31"/>
      <c r="P16" s="27"/>
      <c r="Q16" s="31">
        <f t="shared" si="0"/>
        <v>0</v>
      </c>
      <c r="R16" s="31" t="str">
        <f t="shared" si="1"/>
        <v/>
      </c>
      <c r="S16" s="31"/>
      <c r="T16" s="28"/>
    </row>
    <row r="17" ht="15" customHeight="1" spans="1:20">
      <c r="A17" s="27"/>
      <c r="B17" s="28"/>
      <c r="C17" s="28"/>
      <c r="D17" s="107"/>
      <c r="E17" s="29"/>
      <c r="F17" s="97"/>
      <c r="G17" s="27"/>
      <c r="H17" s="27"/>
      <c r="I17" s="27"/>
      <c r="J17" s="34"/>
      <c r="K17" s="31"/>
      <c r="L17" s="30"/>
      <c r="M17" s="34"/>
      <c r="N17" s="31"/>
      <c r="O17" s="31"/>
      <c r="P17" s="27"/>
      <c r="Q17" s="31">
        <f t="shared" si="0"/>
        <v>0</v>
      </c>
      <c r="R17" s="31" t="str">
        <f t="shared" si="1"/>
        <v/>
      </c>
      <c r="S17" s="31"/>
      <c r="T17" s="28"/>
    </row>
    <row r="18" ht="15" customHeight="1" spans="1:20">
      <c r="A18" s="27"/>
      <c r="B18" s="28"/>
      <c r="C18" s="28"/>
      <c r="D18" s="107"/>
      <c r="E18" s="29"/>
      <c r="F18" s="97"/>
      <c r="G18" s="27"/>
      <c r="H18" s="27"/>
      <c r="I18" s="27"/>
      <c r="J18" s="34"/>
      <c r="K18" s="31"/>
      <c r="L18" s="30"/>
      <c r="M18" s="34"/>
      <c r="N18" s="31"/>
      <c r="O18" s="31"/>
      <c r="P18" s="27"/>
      <c r="Q18" s="31">
        <f t="shared" si="0"/>
        <v>0</v>
      </c>
      <c r="R18" s="31" t="str">
        <f t="shared" si="1"/>
        <v/>
      </c>
      <c r="S18" s="31"/>
      <c r="T18" s="28"/>
    </row>
    <row r="19" ht="15" customHeight="1" spans="1:20">
      <c r="A19" s="27"/>
      <c r="B19" s="28"/>
      <c r="C19" s="28"/>
      <c r="D19" s="107"/>
      <c r="E19" s="29"/>
      <c r="F19" s="97"/>
      <c r="G19" s="27"/>
      <c r="H19" s="27"/>
      <c r="I19" s="27"/>
      <c r="J19" s="34"/>
      <c r="K19" s="31"/>
      <c r="L19" s="30"/>
      <c r="M19" s="34"/>
      <c r="N19" s="31"/>
      <c r="O19" s="31"/>
      <c r="P19" s="27"/>
      <c r="Q19" s="31">
        <f t="shared" si="0"/>
        <v>0</v>
      </c>
      <c r="R19" s="31" t="str">
        <f t="shared" si="1"/>
        <v/>
      </c>
      <c r="S19" s="31"/>
      <c r="T19" s="28"/>
    </row>
    <row r="20" ht="15" customHeight="1" spans="1:20">
      <c r="A20" s="27"/>
      <c r="B20" s="28"/>
      <c r="C20" s="28"/>
      <c r="D20" s="107"/>
      <c r="E20" s="29"/>
      <c r="F20" s="97"/>
      <c r="G20" s="27"/>
      <c r="H20" s="27"/>
      <c r="I20" s="27"/>
      <c r="J20" s="34"/>
      <c r="K20" s="31"/>
      <c r="L20" s="30"/>
      <c r="M20" s="34"/>
      <c r="N20" s="31"/>
      <c r="O20" s="31"/>
      <c r="P20" s="27"/>
      <c r="Q20" s="31">
        <f t="shared" si="0"/>
        <v>0</v>
      </c>
      <c r="R20" s="31" t="str">
        <f t="shared" si="1"/>
        <v/>
      </c>
      <c r="S20" s="31"/>
      <c r="T20" s="28"/>
    </row>
    <row r="21" ht="15" customHeight="1" spans="1:20">
      <c r="A21" s="27"/>
      <c r="B21" s="28"/>
      <c r="C21" s="28"/>
      <c r="D21" s="107"/>
      <c r="E21" s="29"/>
      <c r="F21" s="97"/>
      <c r="G21" s="27"/>
      <c r="H21" s="27"/>
      <c r="I21" s="27"/>
      <c r="J21" s="34"/>
      <c r="K21" s="31"/>
      <c r="L21" s="30"/>
      <c r="M21" s="34"/>
      <c r="N21" s="31"/>
      <c r="O21" s="31"/>
      <c r="P21" s="27"/>
      <c r="Q21" s="31">
        <f t="shared" si="0"/>
        <v>0</v>
      </c>
      <c r="R21" s="31" t="str">
        <f t="shared" si="1"/>
        <v/>
      </c>
      <c r="S21" s="31"/>
      <c r="T21" s="28"/>
    </row>
    <row r="22" ht="15" customHeight="1" spans="1:20">
      <c r="A22" s="27"/>
      <c r="B22" s="28"/>
      <c r="C22" s="28"/>
      <c r="D22" s="107"/>
      <c r="E22" s="29"/>
      <c r="F22" s="97"/>
      <c r="G22" s="27"/>
      <c r="H22" s="27"/>
      <c r="I22" s="27"/>
      <c r="J22" s="34"/>
      <c r="K22" s="31"/>
      <c r="L22" s="30"/>
      <c r="M22" s="34"/>
      <c r="N22" s="31"/>
      <c r="O22" s="31"/>
      <c r="P22" s="27"/>
      <c r="Q22" s="31">
        <f t="shared" si="0"/>
        <v>0</v>
      </c>
      <c r="R22" s="31" t="str">
        <f t="shared" si="1"/>
        <v/>
      </c>
      <c r="S22" s="31"/>
      <c r="T22" s="28"/>
    </row>
    <row r="23" ht="15" customHeight="1" spans="1:20">
      <c r="A23" s="27"/>
      <c r="B23" s="28"/>
      <c r="C23" s="28"/>
      <c r="D23" s="107"/>
      <c r="E23" s="29"/>
      <c r="F23" s="97"/>
      <c r="G23" s="27"/>
      <c r="H23" s="27"/>
      <c r="I23" s="27"/>
      <c r="J23" s="34"/>
      <c r="K23" s="31"/>
      <c r="L23" s="30"/>
      <c r="M23" s="34"/>
      <c r="N23" s="31"/>
      <c r="O23" s="31"/>
      <c r="P23" s="27"/>
      <c r="Q23" s="31">
        <f t="shared" si="0"/>
        <v>0</v>
      </c>
      <c r="R23" s="31" t="str">
        <f t="shared" si="1"/>
        <v/>
      </c>
      <c r="S23" s="31"/>
      <c r="T23" s="28"/>
    </row>
    <row r="24" ht="15" customHeight="1" spans="1:20">
      <c r="A24" s="27"/>
      <c r="B24" s="28"/>
      <c r="C24" s="28"/>
      <c r="D24" s="107"/>
      <c r="E24" s="29"/>
      <c r="F24" s="97"/>
      <c r="G24" s="27"/>
      <c r="H24" s="27"/>
      <c r="I24" s="27"/>
      <c r="J24" s="34"/>
      <c r="K24" s="31"/>
      <c r="L24" s="30"/>
      <c r="M24" s="34"/>
      <c r="N24" s="31"/>
      <c r="O24" s="31"/>
      <c r="P24" s="27"/>
      <c r="Q24" s="31">
        <f t="shared" si="0"/>
        <v>0</v>
      </c>
      <c r="R24" s="31" t="str">
        <f t="shared" si="1"/>
        <v/>
      </c>
      <c r="S24" s="31"/>
      <c r="T24" s="28"/>
    </row>
    <row r="25" ht="15" customHeight="1" spans="1:20">
      <c r="A25" s="27"/>
      <c r="B25" s="28"/>
      <c r="C25" s="28"/>
      <c r="D25" s="107"/>
      <c r="E25" s="29"/>
      <c r="F25" s="97"/>
      <c r="G25" s="27"/>
      <c r="H25" s="27"/>
      <c r="I25" s="27"/>
      <c r="J25" s="34"/>
      <c r="K25" s="31"/>
      <c r="L25" s="30"/>
      <c r="M25" s="34"/>
      <c r="N25" s="31"/>
      <c r="O25" s="31"/>
      <c r="P25" s="27"/>
      <c r="Q25" s="31">
        <f t="shared" si="0"/>
        <v>0</v>
      </c>
      <c r="R25" s="31" t="str">
        <f t="shared" si="1"/>
        <v/>
      </c>
      <c r="S25" s="31"/>
      <c r="T25" s="28"/>
    </row>
    <row r="26" ht="15" customHeight="1" spans="1:20">
      <c r="A26" s="27"/>
      <c r="B26" s="28"/>
      <c r="C26" s="28"/>
      <c r="D26" s="107"/>
      <c r="E26" s="29"/>
      <c r="F26" s="97"/>
      <c r="G26" s="27"/>
      <c r="H26" s="27"/>
      <c r="I26" s="27"/>
      <c r="J26" s="34"/>
      <c r="K26" s="31"/>
      <c r="L26" s="30"/>
      <c r="M26" s="34"/>
      <c r="N26" s="31"/>
      <c r="O26" s="31"/>
      <c r="P26" s="27"/>
      <c r="Q26" s="31">
        <f t="shared" si="0"/>
        <v>0</v>
      </c>
      <c r="R26" s="31" t="str">
        <f t="shared" si="1"/>
        <v/>
      </c>
      <c r="S26" s="31"/>
      <c r="T26" s="28"/>
    </row>
    <row r="27" ht="15" customHeight="1" spans="1:20">
      <c r="A27" s="27"/>
      <c r="B27" s="28"/>
      <c r="C27" s="28"/>
      <c r="D27" s="107"/>
      <c r="E27" s="29"/>
      <c r="F27" s="97"/>
      <c r="G27" s="27"/>
      <c r="H27" s="27"/>
      <c r="I27" s="27"/>
      <c r="J27" s="34"/>
      <c r="K27" s="31"/>
      <c r="L27" s="30"/>
      <c r="M27" s="34"/>
      <c r="N27" s="31"/>
      <c r="O27" s="31"/>
      <c r="P27" s="27"/>
      <c r="Q27" s="31">
        <f t="shared" si="0"/>
        <v>0</v>
      </c>
      <c r="R27" s="31" t="str">
        <f t="shared" si="1"/>
        <v/>
      </c>
      <c r="S27" s="31"/>
      <c r="T27" s="28"/>
    </row>
    <row r="28" ht="15" customHeight="1" spans="1:20">
      <c r="A28" s="27"/>
      <c r="B28" s="28"/>
      <c r="C28" s="28"/>
      <c r="D28" s="107"/>
      <c r="E28" s="29"/>
      <c r="F28" s="97"/>
      <c r="G28" s="27"/>
      <c r="H28" s="27"/>
      <c r="I28" s="27"/>
      <c r="J28" s="34"/>
      <c r="K28" s="31"/>
      <c r="L28" s="30"/>
      <c r="M28" s="34"/>
      <c r="N28" s="31"/>
      <c r="O28" s="31"/>
      <c r="P28" s="27"/>
      <c r="Q28" s="31">
        <f t="shared" si="0"/>
        <v>0</v>
      </c>
      <c r="R28" s="31" t="str">
        <f t="shared" si="1"/>
        <v/>
      </c>
      <c r="S28" s="31"/>
      <c r="T28" s="28"/>
    </row>
    <row r="29" s="14" customFormat="1" ht="15" customHeight="1" spans="1:20">
      <c r="A29" s="98" t="s">
        <v>475</v>
      </c>
      <c r="B29" s="99"/>
      <c r="C29" s="99"/>
      <c r="D29" s="108"/>
      <c r="E29" s="88"/>
      <c r="F29" s="88"/>
      <c r="G29" s="24"/>
      <c r="H29" s="24"/>
      <c r="I29" s="24"/>
      <c r="J29" s="59"/>
      <c r="K29" s="40">
        <f>SUM(K8:K28)</f>
        <v>0</v>
      </c>
      <c r="L29" s="38">
        <f>SUM(L8:L28)</f>
        <v>0</v>
      </c>
      <c r="M29" s="39">
        <f>SUM(M8:M28)</f>
        <v>0</v>
      </c>
      <c r="N29" s="40">
        <f>SUM(N8:N28)</f>
        <v>0</v>
      </c>
      <c r="O29" s="40">
        <f>SUM(O8:O28)</f>
        <v>0</v>
      </c>
      <c r="P29" s="24"/>
      <c r="Q29" s="40">
        <f>SUM(Q8:Q28)</f>
        <v>0</v>
      </c>
      <c r="R29" s="40" t="str">
        <f t="shared" si="1"/>
        <v/>
      </c>
      <c r="S29" s="40"/>
      <c r="T29" s="98"/>
    </row>
    <row r="30" ht="15" customHeight="1" spans="1:20">
      <c r="A30" s="28" t="s">
        <v>514</v>
      </c>
      <c r="B30" s="28"/>
      <c r="C30" s="28"/>
      <c r="D30" s="107"/>
      <c r="E30" s="97"/>
      <c r="F30" s="97"/>
      <c r="G30" s="27"/>
      <c r="H30" s="27"/>
      <c r="I30" s="27"/>
      <c r="J30" s="75"/>
      <c r="K30" s="31"/>
      <c r="L30" s="30"/>
      <c r="M30" s="34"/>
      <c r="N30" s="31"/>
      <c r="O30" s="31"/>
      <c r="P30" s="27"/>
      <c r="Q30" s="31"/>
      <c r="R30" s="31" t="str">
        <f t="shared" si="1"/>
        <v/>
      </c>
      <c r="S30" s="31"/>
      <c r="T30" s="28"/>
    </row>
    <row r="31" s="14" customFormat="1" ht="15" customHeight="1" spans="1:20">
      <c r="A31" s="98" t="s">
        <v>478</v>
      </c>
      <c r="B31" s="98"/>
      <c r="C31" s="98"/>
      <c r="D31" s="108"/>
      <c r="E31" s="88"/>
      <c r="F31" s="88"/>
      <c r="G31" s="24"/>
      <c r="H31" s="24"/>
      <c r="I31" s="24"/>
      <c r="J31" s="59"/>
      <c r="K31" s="40">
        <f>K29-K30</f>
        <v>0</v>
      </c>
      <c r="L31" s="38">
        <f>L29-L30</f>
        <v>0</v>
      </c>
      <c r="M31" s="39">
        <f>M29-M30</f>
        <v>0</v>
      </c>
      <c r="N31" s="40">
        <f>N29-N30</f>
        <v>0</v>
      </c>
      <c r="O31" s="40">
        <f>O29-O30</f>
        <v>0</v>
      </c>
      <c r="P31" s="24"/>
      <c r="Q31" s="40">
        <f>Q29-Q30</f>
        <v>0</v>
      </c>
      <c r="R31" s="40" t="str">
        <f t="shared" si="1"/>
        <v/>
      </c>
      <c r="S31" s="40"/>
      <c r="T31" s="98"/>
    </row>
  </sheetData>
  <mergeCells count="21">
    <mergeCell ref="A2:T2"/>
    <mergeCell ref="A3:T3"/>
    <mergeCell ref="K6:L6"/>
    <mergeCell ref="M6:N6"/>
    <mergeCell ref="O6:Q6"/>
    <mergeCell ref="A29:C29"/>
    <mergeCell ref="A30:C30"/>
    <mergeCell ref="A31:C31"/>
    <mergeCell ref="A6:A7"/>
    <mergeCell ref="B6:B7"/>
    <mergeCell ref="C6:C7"/>
    <mergeCell ref="D6:D7"/>
    <mergeCell ref="E6:E7"/>
    <mergeCell ref="F6:F7"/>
    <mergeCell ref="G6:G7"/>
    <mergeCell ref="H6:H7"/>
    <mergeCell ref="I6:I7"/>
    <mergeCell ref="J6:J7"/>
    <mergeCell ref="R6:R7"/>
    <mergeCell ref="S6:S7"/>
    <mergeCell ref="T6:T7"/>
  </mergeCells>
  <hyperlinks>
    <hyperlink ref="A1" location="索引目录!E36" display="返回索引页"/>
    <hyperlink ref="B1" location="固定资产汇总!B14" display="返回"/>
  </hyperlinks>
  <printOptions horizontalCentered="1"/>
  <pageMargins left="0.15748031496063" right="0.15748031496063" top="0.984251968503937" bottom="0.826771653543307"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55"/>
  <dimension ref="A1:S31"/>
  <sheetViews>
    <sheetView zoomScale="90" zoomScaleNormal="90" workbookViewId="0">
      <pane ySplit="7" topLeftCell="A8" activePane="bottomLeft" state="frozen"/>
      <selection/>
      <selection pane="bottomLeft" activeCell="N15" sqref="N15"/>
    </sheetView>
  </sheetViews>
  <sheetFormatPr defaultColWidth="9" defaultRowHeight="15.75" customHeight="1"/>
  <cols>
    <col min="1" max="1" width="5.08333333333333" style="15" customWidth="1"/>
    <col min="2" max="2" width="14.0833333333333" style="15" customWidth="1"/>
    <col min="3" max="5" width="4.75" style="15" customWidth="1"/>
    <col min="6" max="6" width="8" style="15" hidden="1" customWidth="1" outlineLevel="1"/>
    <col min="7" max="7" width="16.25" style="15" customWidth="1" collapsed="1"/>
    <col min="8" max="8" width="4.25" style="15" customWidth="1"/>
    <col min="9" max="9" width="4.75" style="15" customWidth="1"/>
    <col min="10" max="10" width="7.83333333333333" style="15" customWidth="1"/>
    <col min="11" max="12" width="11" style="15" hidden="1" customWidth="1" outlineLevel="1"/>
    <col min="13" max="13" width="11" style="15" customWidth="1" collapsed="1"/>
    <col min="14" max="15" width="11" style="15" customWidth="1"/>
    <col min="16" max="16" width="6.58333333333333" style="15" customWidth="1"/>
    <col min="17" max="17" width="11" style="15" customWidth="1"/>
    <col min="18" max="18" width="6.75" style="15" customWidth="1"/>
    <col min="19" max="19" width="7.25" style="15" customWidth="1"/>
    <col min="20" max="16384" width="9" style="15"/>
  </cols>
  <sheetData>
    <row r="1" s="85" customFormat="1" ht="10.5" spans="1:19">
      <c r="A1" s="90" t="s">
        <v>412</v>
      </c>
      <c r="B1" s="90" t="s">
        <v>402</v>
      </c>
      <c r="C1" s="87"/>
      <c r="D1" s="87"/>
      <c r="E1" s="87"/>
      <c r="F1" s="87"/>
      <c r="G1" s="87"/>
      <c r="H1" s="87"/>
      <c r="I1" s="87"/>
      <c r="J1" s="87"/>
      <c r="K1" s="87"/>
      <c r="L1" s="87"/>
      <c r="M1" s="87"/>
      <c r="N1" s="87"/>
      <c r="O1" s="87"/>
      <c r="P1" s="87"/>
      <c r="Q1" s="87"/>
      <c r="R1" s="87"/>
      <c r="S1" s="87"/>
    </row>
    <row r="2" s="12" customFormat="1" ht="30" customHeight="1" spans="1:19">
      <c r="A2" s="19" t="s">
        <v>812</v>
      </c>
      <c r="B2" s="19"/>
      <c r="C2" s="19"/>
      <c r="D2" s="19"/>
      <c r="E2" s="19"/>
      <c r="F2" s="19"/>
      <c r="G2" s="19"/>
      <c r="H2" s="19"/>
      <c r="I2" s="19"/>
      <c r="J2" s="19"/>
      <c r="K2" s="19"/>
      <c r="L2" s="19"/>
      <c r="M2" s="19"/>
      <c r="N2" s="19"/>
      <c r="O2" s="19"/>
      <c r="P2" s="19"/>
      <c r="Q2" s="19"/>
      <c r="R2" s="19"/>
      <c r="S2" s="19"/>
    </row>
    <row r="3" ht="15" customHeight="1" spans="1:19">
      <c r="A3" s="20" t="e">
        <f>CONCATENATE(#REF!,#REF!,#REF!,#REF!,#REF!,#REF!,#REF!)</f>
        <v>#REF!</v>
      </c>
      <c r="B3" s="20"/>
      <c r="C3" s="20"/>
      <c r="D3" s="20"/>
      <c r="E3" s="20"/>
      <c r="F3" s="20"/>
      <c r="G3" s="20"/>
      <c r="H3" s="20"/>
      <c r="I3" s="20"/>
      <c r="J3" s="21"/>
      <c r="K3" s="21"/>
      <c r="L3" s="21"/>
      <c r="M3" s="21"/>
      <c r="N3" s="21"/>
      <c r="O3" s="21"/>
      <c r="P3" s="21"/>
      <c r="Q3" s="21"/>
      <c r="R3" s="21"/>
      <c r="S3" s="21"/>
    </row>
    <row r="4" ht="15" customHeight="1" spans="1:19">
      <c r="A4" s="20"/>
      <c r="B4" s="20"/>
      <c r="C4" s="20"/>
      <c r="D4" s="20"/>
      <c r="E4" s="20"/>
      <c r="F4" s="20"/>
      <c r="G4" s="20"/>
      <c r="H4" s="20"/>
      <c r="I4" s="20"/>
      <c r="J4" s="21"/>
      <c r="K4" s="22"/>
      <c r="L4" s="21"/>
      <c r="M4" s="21"/>
      <c r="N4" s="21"/>
      <c r="O4" s="21"/>
      <c r="P4" s="21"/>
      <c r="Q4" s="21"/>
      <c r="R4" s="21"/>
      <c r="S4" s="21" t="s">
        <v>813</v>
      </c>
    </row>
    <row r="5" ht="15" customHeight="1" spans="1:19">
      <c r="A5" s="23" t="e">
        <f>#REF!&amp;#REF!</f>
        <v>#REF!</v>
      </c>
      <c r="H5" s="22"/>
      <c r="I5" s="22"/>
      <c r="J5" s="22"/>
      <c r="S5" s="22" t="s">
        <v>282</v>
      </c>
    </row>
    <row r="6" s="13" customFormat="1" ht="15" customHeight="1" spans="1:19">
      <c r="A6" s="24" t="s">
        <v>283</v>
      </c>
      <c r="B6" s="24" t="s">
        <v>807</v>
      </c>
      <c r="C6" s="52" t="s">
        <v>808</v>
      </c>
      <c r="D6" s="52" t="s">
        <v>809</v>
      </c>
      <c r="E6" s="52" t="s">
        <v>814</v>
      </c>
      <c r="F6" s="105" t="s">
        <v>727</v>
      </c>
      <c r="G6" s="52" t="s">
        <v>815</v>
      </c>
      <c r="H6" s="52" t="s">
        <v>816</v>
      </c>
      <c r="I6" s="52" t="s">
        <v>817</v>
      </c>
      <c r="J6" s="52" t="s">
        <v>729</v>
      </c>
      <c r="K6" s="24" t="s">
        <v>243</v>
      </c>
      <c r="L6" s="25"/>
      <c r="M6" s="102" t="s">
        <v>244</v>
      </c>
      <c r="N6" s="103"/>
      <c r="O6" s="24" t="s">
        <v>245</v>
      </c>
      <c r="P6" s="24"/>
      <c r="Q6" s="24"/>
      <c r="R6" s="52" t="s">
        <v>285</v>
      </c>
      <c r="S6" s="52" t="s">
        <v>419</v>
      </c>
    </row>
    <row r="7" s="13" customFormat="1" ht="15" customHeight="1" spans="1:19">
      <c r="A7" s="24"/>
      <c r="B7" s="24"/>
      <c r="C7" s="24"/>
      <c r="D7" s="24"/>
      <c r="E7" s="24"/>
      <c r="F7" s="105"/>
      <c r="G7" s="24"/>
      <c r="H7" s="24"/>
      <c r="I7" s="24"/>
      <c r="J7" s="24"/>
      <c r="K7" s="24" t="s">
        <v>735</v>
      </c>
      <c r="L7" s="25" t="s">
        <v>736</v>
      </c>
      <c r="M7" s="36" t="s">
        <v>735</v>
      </c>
      <c r="N7" s="24" t="s">
        <v>736</v>
      </c>
      <c r="O7" s="24" t="s">
        <v>735</v>
      </c>
      <c r="P7" s="24" t="s">
        <v>594</v>
      </c>
      <c r="Q7" s="24" t="s">
        <v>736</v>
      </c>
      <c r="R7" s="24"/>
      <c r="S7" s="24"/>
    </row>
    <row r="8" ht="15" customHeight="1" spans="1:19">
      <c r="A8" s="27"/>
      <c r="B8" s="28"/>
      <c r="C8" s="27"/>
      <c r="D8" s="27"/>
      <c r="E8" s="27"/>
      <c r="F8" s="107"/>
      <c r="G8" s="27"/>
      <c r="H8" s="28"/>
      <c r="I8" s="28"/>
      <c r="J8" s="29"/>
      <c r="K8" s="31"/>
      <c r="L8" s="30"/>
      <c r="M8" s="34"/>
      <c r="N8" s="31"/>
      <c r="O8" s="31"/>
      <c r="P8" s="27"/>
      <c r="Q8" s="31">
        <f>ROUND(O8*P8/100,0)</f>
        <v>0</v>
      </c>
      <c r="R8" s="31" t="str">
        <f>IF(OR(AND(N8=0,Q8=0,),Q8=0,),"",(Q8-N8)/N8*100)</f>
        <v/>
      </c>
      <c r="S8" s="28"/>
    </row>
    <row r="9" ht="15" customHeight="1" spans="1:19">
      <c r="A9" s="27"/>
      <c r="B9" s="28"/>
      <c r="C9" s="27"/>
      <c r="D9" s="27"/>
      <c r="E9" s="27"/>
      <c r="F9" s="107"/>
      <c r="G9" s="27"/>
      <c r="H9" s="28"/>
      <c r="I9" s="28"/>
      <c r="J9" s="29"/>
      <c r="K9" s="31"/>
      <c r="L9" s="30"/>
      <c r="M9" s="34"/>
      <c r="N9" s="31"/>
      <c r="O9" s="31"/>
      <c r="P9" s="27"/>
      <c r="Q9" s="31">
        <f t="shared" ref="Q9:Q28" si="0">ROUND(O9*P9/100,0)</f>
        <v>0</v>
      </c>
      <c r="R9" s="31" t="str">
        <f t="shared" ref="R9:R31" si="1">IF(OR(AND(N9=0,Q9=0,),Q9=0,),"",(Q9-N9)/N9*100)</f>
        <v/>
      </c>
      <c r="S9" s="33"/>
    </row>
    <row r="10" ht="15" customHeight="1" spans="1:19">
      <c r="A10" s="27"/>
      <c r="B10" s="28"/>
      <c r="C10" s="27"/>
      <c r="D10" s="27"/>
      <c r="E10" s="27"/>
      <c r="F10" s="107"/>
      <c r="G10" s="27"/>
      <c r="H10" s="28"/>
      <c r="I10" s="28"/>
      <c r="J10" s="29"/>
      <c r="K10" s="31"/>
      <c r="L10" s="30"/>
      <c r="M10" s="34"/>
      <c r="N10" s="31"/>
      <c r="O10" s="31"/>
      <c r="P10" s="27"/>
      <c r="Q10" s="31">
        <f t="shared" si="0"/>
        <v>0</v>
      </c>
      <c r="R10" s="31" t="str">
        <f t="shared" si="1"/>
        <v/>
      </c>
      <c r="S10" s="33"/>
    </row>
    <row r="11" ht="15" customHeight="1" spans="1:19">
      <c r="A11" s="27"/>
      <c r="B11" s="28"/>
      <c r="C11" s="27"/>
      <c r="D11" s="27"/>
      <c r="E11" s="27"/>
      <c r="F11" s="107"/>
      <c r="G11" s="27"/>
      <c r="H11" s="28"/>
      <c r="I11" s="28"/>
      <c r="J11" s="29"/>
      <c r="K11" s="31"/>
      <c r="L11" s="30"/>
      <c r="M11" s="34"/>
      <c r="N11" s="31"/>
      <c r="O11" s="31"/>
      <c r="P11" s="27"/>
      <c r="Q11" s="31">
        <f t="shared" si="0"/>
        <v>0</v>
      </c>
      <c r="R11" s="31" t="str">
        <f t="shared" si="1"/>
        <v/>
      </c>
      <c r="S11" s="33"/>
    </row>
    <row r="12" ht="15" customHeight="1" spans="1:19">
      <c r="A12" s="27"/>
      <c r="B12" s="28"/>
      <c r="C12" s="27"/>
      <c r="D12" s="27"/>
      <c r="E12" s="27"/>
      <c r="F12" s="107"/>
      <c r="G12" s="27"/>
      <c r="H12" s="28"/>
      <c r="I12" s="28"/>
      <c r="J12" s="29"/>
      <c r="K12" s="31"/>
      <c r="L12" s="30"/>
      <c r="M12" s="34"/>
      <c r="N12" s="31"/>
      <c r="O12" s="31"/>
      <c r="P12" s="27"/>
      <c r="Q12" s="31">
        <f t="shared" si="0"/>
        <v>0</v>
      </c>
      <c r="R12" s="31" t="str">
        <f t="shared" si="1"/>
        <v/>
      </c>
      <c r="S12" s="33"/>
    </row>
    <row r="13" ht="15" customHeight="1" spans="1:19">
      <c r="A13" s="27"/>
      <c r="B13" s="28"/>
      <c r="C13" s="27"/>
      <c r="D13" s="27"/>
      <c r="E13" s="27"/>
      <c r="F13" s="107"/>
      <c r="G13" s="27"/>
      <c r="H13" s="28"/>
      <c r="I13" s="28"/>
      <c r="J13" s="29"/>
      <c r="K13" s="31"/>
      <c r="L13" s="30"/>
      <c r="M13" s="34"/>
      <c r="N13" s="31"/>
      <c r="O13" s="31"/>
      <c r="P13" s="27"/>
      <c r="Q13" s="31">
        <f t="shared" si="0"/>
        <v>0</v>
      </c>
      <c r="R13" s="31" t="str">
        <f t="shared" si="1"/>
        <v/>
      </c>
      <c r="S13" s="33"/>
    </row>
    <row r="14" ht="15" customHeight="1" spans="1:19">
      <c r="A14" s="27"/>
      <c r="B14" s="28"/>
      <c r="C14" s="27"/>
      <c r="D14" s="27"/>
      <c r="E14" s="27"/>
      <c r="F14" s="107"/>
      <c r="G14" s="27"/>
      <c r="H14" s="28"/>
      <c r="I14" s="28"/>
      <c r="J14" s="29"/>
      <c r="K14" s="31"/>
      <c r="L14" s="30"/>
      <c r="M14" s="34"/>
      <c r="N14" s="31"/>
      <c r="O14" s="31"/>
      <c r="P14" s="27"/>
      <c r="Q14" s="31">
        <f t="shared" si="0"/>
        <v>0</v>
      </c>
      <c r="R14" s="31" t="str">
        <f t="shared" si="1"/>
        <v/>
      </c>
      <c r="S14" s="33"/>
    </row>
    <row r="15" ht="15" customHeight="1" spans="1:19">
      <c r="A15" s="27"/>
      <c r="B15" s="28"/>
      <c r="C15" s="27"/>
      <c r="D15" s="27"/>
      <c r="E15" s="27"/>
      <c r="F15" s="107"/>
      <c r="G15" s="27"/>
      <c r="H15" s="28"/>
      <c r="I15" s="28"/>
      <c r="J15" s="29"/>
      <c r="K15" s="31"/>
      <c r="L15" s="30"/>
      <c r="M15" s="34"/>
      <c r="N15" s="31"/>
      <c r="O15" s="31"/>
      <c r="P15" s="27"/>
      <c r="Q15" s="31">
        <f t="shared" si="0"/>
        <v>0</v>
      </c>
      <c r="R15" s="31" t="str">
        <f t="shared" si="1"/>
        <v/>
      </c>
      <c r="S15" s="33"/>
    </row>
    <row r="16" ht="15" customHeight="1" spans="1:19">
      <c r="A16" s="27"/>
      <c r="B16" s="28"/>
      <c r="C16" s="27"/>
      <c r="D16" s="27"/>
      <c r="E16" s="27"/>
      <c r="F16" s="107"/>
      <c r="G16" s="27"/>
      <c r="H16" s="28"/>
      <c r="I16" s="28"/>
      <c r="J16" s="29"/>
      <c r="K16" s="31"/>
      <c r="L16" s="30"/>
      <c r="M16" s="34"/>
      <c r="N16" s="31"/>
      <c r="O16" s="31"/>
      <c r="P16" s="27"/>
      <c r="Q16" s="31">
        <f t="shared" si="0"/>
        <v>0</v>
      </c>
      <c r="R16" s="31" t="str">
        <f t="shared" si="1"/>
        <v/>
      </c>
      <c r="S16" s="33"/>
    </row>
    <row r="17" ht="15" customHeight="1" spans="1:19">
      <c r="A17" s="27"/>
      <c r="B17" s="28"/>
      <c r="C17" s="27"/>
      <c r="D17" s="27"/>
      <c r="E17" s="27"/>
      <c r="F17" s="107"/>
      <c r="G17" s="27"/>
      <c r="H17" s="28"/>
      <c r="I17" s="28"/>
      <c r="J17" s="29"/>
      <c r="K17" s="31"/>
      <c r="L17" s="30"/>
      <c r="M17" s="34"/>
      <c r="N17" s="31"/>
      <c r="O17" s="31"/>
      <c r="P17" s="27"/>
      <c r="Q17" s="31">
        <f t="shared" si="0"/>
        <v>0</v>
      </c>
      <c r="R17" s="31" t="str">
        <f t="shared" si="1"/>
        <v/>
      </c>
      <c r="S17" s="33"/>
    </row>
    <row r="18" ht="15" customHeight="1" spans="1:19">
      <c r="A18" s="27"/>
      <c r="B18" s="28"/>
      <c r="C18" s="27"/>
      <c r="D18" s="27"/>
      <c r="E18" s="27"/>
      <c r="F18" s="107"/>
      <c r="G18" s="27"/>
      <c r="H18" s="28"/>
      <c r="I18" s="28"/>
      <c r="J18" s="29"/>
      <c r="K18" s="31"/>
      <c r="L18" s="30"/>
      <c r="M18" s="34"/>
      <c r="N18" s="31"/>
      <c r="O18" s="31"/>
      <c r="P18" s="27"/>
      <c r="Q18" s="31">
        <f t="shared" si="0"/>
        <v>0</v>
      </c>
      <c r="R18" s="31" t="str">
        <f t="shared" si="1"/>
        <v/>
      </c>
      <c r="S18" s="33"/>
    </row>
    <row r="19" ht="15" customHeight="1" spans="1:19">
      <c r="A19" s="27"/>
      <c r="B19" s="28"/>
      <c r="C19" s="27"/>
      <c r="D19" s="27"/>
      <c r="E19" s="27"/>
      <c r="F19" s="107"/>
      <c r="G19" s="27"/>
      <c r="H19" s="28"/>
      <c r="I19" s="28"/>
      <c r="J19" s="29"/>
      <c r="K19" s="31"/>
      <c r="L19" s="30"/>
      <c r="M19" s="34"/>
      <c r="N19" s="31"/>
      <c r="O19" s="31"/>
      <c r="P19" s="27"/>
      <c r="Q19" s="31">
        <f t="shared" si="0"/>
        <v>0</v>
      </c>
      <c r="R19" s="31" t="str">
        <f t="shared" si="1"/>
        <v/>
      </c>
      <c r="S19" s="33"/>
    </row>
    <row r="20" ht="15" customHeight="1" spans="1:19">
      <c r="A20" s="27"/>
      <c r="B20" s="28"/>
      <c r="C20" s="27"/>
      <c r="D20" s="27"/>
      <c r="E20" s="27"/>
      <c r="F20" s="107"/>
      <c r="G20" s="27"/>
      <c r="H20" s="28"/>
      <c r="I20" s="28"/>
      <c r="J20" s="29"/>
      <c r="K20" s="31"/>
      <c r="L20" s="30"/>
      <c r="M20" s="34"/>
      <c r="N20" s="31"/>
      <c r="O20" s="31"/>
      <c r="P20" s="27"/>
      <c r="Q20" s="31">
        <f t="shared" si="0"/>
        <v>0</v>
      </c>
      <c r="R20" s="31" t="str">
        <f t="shared" si="1"/>
        <v/>
      </c>
      <c r="S20" s="33"/>
    </row>
    <row r="21" ht="15" customHeight="1" spans="1:19">
      <c r="A21" s="27"/>
      <c r="B21" s="28"/>
      <c r="C21" s="27"/>
      <c r="D21" s="27"/>
      <c r="E21" s="27"/>
      <c r="F21" s="107"/>
      <c r="G21" s="27"/>
      <c r="H21" s="28"/>
      <c r="I21" s="28"/>
      <c r="J21" s="29"/>
      <c r="K21" s="31"/>
      <c r="L21" s="30"/>
      <c r="M21" s="34"/>
      <c r="N21" s="31"/>
      <c r="O21" s="31"/>
      <c r="P21" s="27"/>
      <c r="Q21" s="31">
        <f t="shared" si="0"/>
        <v>0</v>
      </c>
      <c r="R21" s="31" t="str">
        <f t="shared" si="1"/>
        <v/>
      </c>
      <c r="S21" s="33"/>
    </row>
    <row r="22" ht="15" customHeight="1" spans="1:19">
      <c r="A22" s="27"/>
      <c r="B22" s="28"/>
      <c r="C22" s="27"/>
      <c r="D22" s="27"/>
      <c r="E22" s="27"/>
      <c r="F22" s="107"/>
      <c r="G22" s="27"/>
      <c r="H22" s="28"/>
      <c r="I22" s="28"/>
      <c r="J22" s="29"/>
      <c r="K22" s="31"/>
      <c r="L22" s="30"/>
      <c r="M22" s="34"/>
      <c r="N22" s="31"/>
      <c r="O22" s="31"/>
      <c r="P22" s="27"/>
      <c r="Q22" s="31">
        <f t="shared" si="0"/>
        <v>0</v>
      </c>
      <c r="R22" s="31" t="str">
        <f t="shared" si="1"/>
        <v/>
      </c>
      <c r="S22" s="33"/>
    </row>
    <row r="23" ht="15" customHeight="1" spans="1:19">
      <c r="A23" s="27"/>
      <c r="B23" s="28"/>
      <c r="C23" s="27"/>
      <c r="D23" s="27"/>
      <c r="E23" s="27"/>
      <c r="F23" s="107"/>
      <c r="G23" s="27"/>
      <c r="H23" s="28"/>
      <c r="I23" s="28"/>
      <c r="J23" s="29"/>
      <c r="K23" s="31"/>
      <c r="L23" s="30"/>
      <c r="M23" s="34"/>
      <c r="N23" s="31"/>
      <c r="O23" s="31"/>
      <c r="P23" s="27"/>
      <c r="Q23" s="31">
        <f t="shared" si="0"/>
        <v>0</v>
      </c>
      <c r="R23" s="31" t="str">
        <f t="shared" si="1"/>
        <v/>
      </c>
      <c r="S23" s="33"/>
    </row>
    <row r="24" ht="15" customHeight="1" spans="1:19">
      <c r="A24" s="27"/>
      <c r="B24" s="28"/>
      <c r="C24" s="27"/>
      <c r="D24" s="27"/>
      <c r="E24" s="27"/>
      <c r="F24" s="107"/>
      <c r="G24" s="27"/>
      <c r="H24" s="28"/>
      <c r="I24" s="28"/>
      <c r="J24" s="29"/>
      <c r="K24" s="31"/>
      <c r="L24" s="30"/>
      <c r="M24" s="34"/>
      <c r="N24" s="31"/>
      <c r="O24" s="31"/>
      <c r="P24" s="27"/>
      <c r="Q24" s="31">
        <f t="shared" si="0"/>
        <v>0</v>
      </c>
      <c r="R24" s="31" t="str">
        <f t="shared" si="1"/>
        <v/>
      </c>
      <c r="S24" s="33"/>
    </row>
    <row r="25" ht="15" customHeight="1" spans="1:19">
      <c r="A25" s="27"/>
      <c r="B25" s="28"/>
      <c r="C25" s="27"/>
      <c r="D25" s="27"/>
      <c r="E25" s="27"/>
      <c r="F25" s="107"/>
      <c r="G25" s="27"/>
      <c r="H25" s="28"/>
      <c r="I25" s="28"/>
      <c r="J25" s="29"/>
      <c r="K25" s="31"/>
      <c r="L25" s="30"/>
      <c r="M25" s="34"/>
      <c r="N25" s="31"/>
      <c r="O25" s="31"/>
      <c r="P25" s="27"/>
      <c r="Q25" s="31">
        <f t="shared" si="0"/>
        <v>0</v>
      </c>
      <c r="R25" s="31" t="str">
        <f t="shared" si="1"/>
        <v/>
      </c>
      <c r="S25" s="33"/>
    </row>
    <row r="26" ht="15" customHeight="1" spans="1:19">
      <c r="A26" s="27"/>
      <c r="B26" s="28"/>
      <c r="C26" s="27"/>
      <c r="D26" s="27"/>
      <c r="E26" s="27"/>
      <c r="F26" s="107"/>
      <c r="G26" s="27"/>
      <c r="H26" s="28"/>
      <c r="I26" s="28"/>
      <c r="J26" s="29"/>
      <c r="K26" s="31"/>
      <c r="L26" s="30"/>
      <c r="M26" s="34"/>
      <c r="N26" s="31"/>
      <c r="O26" s="31"/>
      <c r="P26" s="27"/>
      <c r="Q26" s="31">
        <f t="shared" si="0"/>
        <v>0</v>
      </c>
      <c r="R26" s="31" t="str">
        <f t="shared" si="1"/>
        <v/>
      </c>
      <c r="S26" s="33"/>
    </row>
    <row r="27" ht="15" customHeight="1" spans="1:19">
      <c r="A27" s="27"/>
      <c r="B27" s="28"/>
      <c r="C27" s="27"/>
      <c r="D27" s="27"/>
      <c r="E27" s="27"/>
      <c r="F27" s="107"/>
      <c r="G27" s="27"/>
      <c r="H27" s="28"/>
      <c r="I27" s="28"/>
      <c r="J27" s="29"/>
      <c r="K27" s="31"/>
      <c r="L27" s="30"/>
      <c r="M27" s="34"/>
      <c r="N27" s="31"/>
      <c r="O27" s="31"/>
      <c r="P27" s="27"/>
      <c r="Q27" s="31">
        <f t="shared" si="0"/>
        <v>0</v>
      </c>
      <c r="R27" s="31" t="str">
        <f t="shared" si="1"/>
        <v/>
      </c>
      <c r="S27" s="33"/>
    </row>
    <row r="28" ht="15" customHeight="1" spans="1:19">
      <c r="A28" s="27"/>
      <c r="B28" s="28"/>
      <c r="C28" s="27"/>
      <c r="D28" s="27"/>
      <c r="E28" s="27"/>
      <c r="F28" s="107"/>
      <c r="G28" s="27"/>
      <c r="H28" s="28"/>
      <c r="I28" s="28"/>
      <c r="J28" s="29"/>
      <c r="K28" s="31"/>
      <c r="L28" s="30"/>
      <c r="M28" s="34"/>
      <c r="N28" s="31"/>
      <c r="O28" s="31"/>
      <c r="P28" s="27"/>
      <c r="Q28" s="31">
        <f t="shared" si="0"/>
        <v>0</v>
      </c>
      <c r="R28" s="31" t="str">
        <f t="shared" si="1"/>
        <v/>
      </c>
      <c r="S28" s="33"/>
    </row>
    <row r="29" s="14" customFormat="1" ht="15" customHeight="1" spans="1:19">
      <c r="A29" s="98" t="s">
        <v>475</v>
      </c>
      <c r="B29" s="99"/>
      <c r="C29" s="99"/>
      <c r="D29" s="24"/>
      <c r="E29" s="24"/>
      <c r="F29" s="108"/>
      <c r="G29" s="24"/>
      <c r="H29" s="24"/>
      <c r="I29" s="24"/>
      <c r="J29" s="88"/>
      <c r="K29" s="40">
        <f>SUM(K8:K28)</f>
        <v>0</v>
      </c>
      <c r="L29" s="38">
        <f>SUM(L8:L28)</f>
        <v>0</v>
      </c>
      <c r="M29" s="39">
        <f>SUM(M8:M28)</f>
        <v>0</v>
      </c>
      <c r="N29" s="40">
        <f>SUM(N8:N28)</f>
        <v>0</v>
      </c>
      <c r="O29" s="40">
        <f>SUM(O8:O28)</f>
        <v>0</v>
      </c>
      <c r="P29" s="24"/>
      <c r="Q29" s="40">
        <f>SUM(Q8:Q28)</f>
        <v>0</v>
      </c>
      <c r="R29" s="40" t="str">
        <f t="shared" si="1"/>
        <v/>
      </c>
      <c r="S29" s="41"/>
    </row>
    <row r="30" ht="15" customHeight="1" spans="1:19">
      <c r="A30" s="28" t="s">
        <v>514</v>
      </c>
      <c r="B30" s="28"/>
      <c r="C30" s="28"/>
      <c r="D30" s="67"/>
      <c r="E30" s="27"/>
      <c r="F30" s="107"/>
      <c r="G30" s="27"/>
      <c r="H30" s="27"/>
      <c r="I30" s="27"/>
      <c r="J30" s="97"/>
      <c r="K30" s="31"/>
      <c r="L30" s="30"/>
      <c r="M30" s="34"/>
      <c r="N30" s="31"/>
      <c r="O30" s="31"/>
      <c r="P30" s="27"/>
      <c r="Q30" s="31"/>
      <c r="R30" s="31" t="str">
        <f t="shared" si="1"/>
        <v/>
      </c>
      <c r="S30" s="33"/>
    </row>
    <row r="31" s="14" customFormat="1" ht="15" customHeight="1" spans="1:19">
      <c r="A31" s="98" t="s">
        <v>478</v>
      </c>
      <c r="B31" s="98"/>
      <c r="C31" s="98"/>
      <c r="D31" s="24"/>
      <c r="E31" s="24"/>
      <c r="F31" s="109"/>
      <c r="G31" s="24"/>
      <c r="H31" s="24"/>
      <c r="I31" s="24"/>
      <c r="J31" s="88"/>
      <c r="K31" s="40">
        <f>K29-K30</f>
        <v>0</v>
      </c>
      <c r="L31" s="38">
        <f>L29-L30</f>
        <v>0</v>
      </c>
      <c r="M31" s="39">
        <f>M29-M30</f>
        <v>0</v>
      </c>
      <c r="N31" s="40">
        <f>N29-N30</f>
        <v>0</v>
      </c>
      <c r="O31" s="40">
        <f>O29-O30</f>
        <v>0</v>
      </c>
      <c r="P31" s="24"/>
      <c r="Q31" s="40">
        <f>Q29-Q30</f>
        <v>0</v>
      </c>
      <c r="R31" s="40" t="str">
        <f t="shared" si="1"/>
        <v/>
      </c>
      <c r="S31" s="41"/>
    </row>
  </sheetData>
  <mergeCells count="20">
    <mergeCell ref="A2:S2"/>
    <mergeCell ref="A3:S3"/>
    <mergeCell ref="K6:L6"/>
    <mergeCell ref="M6:N6"/>
    <mergeCell ref="O6:Q6"/>
    <mergeCell ref="A29:C29"/>
    <mergeCell ref="A30:C30"/>
    <mergeCell ref="A31:C31"/>
    <mergeCell ref="A6:A7"/>
    <mergeCell ref="B6:B7"/>
    <mergeCell ref="C6:C7"/>
    <mergeCell ref="D6:D7"/>
    <mergeCell ref="E6:E7"/>
    <mergeCell ref="F6:F7"/>
    <mergeCell ref="G6:G7"/>
    <mergeCell ref="H6:H7"/>
    <mergeCell ref="I6:I7"/>
    <mergeCell ref="J6:J7"/>
    <mergeCell ref="R6:R7"/>
    <mergeCell ref="S6:S7"/>
  </mergeCells>
  <hyperlinks>
    <hyperlink ref="A1" location="索引目录!E37" display="返回索引页"/>
    <hyperlink ref="B1" location="固定资产汇总!B17"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Q32"/>
  <sheetViews>
    <sheetView tabSelected="1" zoomScale="80" zoomScaleNormal="80" workbookViewId="0">
      <pane ySplit="7" topLeftCell="A8" activePane="bottomLeft" state="frozen"/>
      <selection/>
      <selection pane="bottomLeft" activeCell="D16" sqref="D16"/>
    </sheetView>
  </sheetViews>
  <sheetFormatPr defaultColWidth="9" defaultRowHeight="15.75" customHeight="1"/>
  <cols>
    <col min="1" max="1" width="5.08333333333333" style="15" customWidth="1"/>
    <col min="2" max="2" width="6.75" style="15" hidden="1" customWidth="1"/>
    <col min="3" max="3" width="12.9166666666667" style="15" customWidth="1"/>
    <col min="4" max="4" width="27" style="15" customWidth="1"/>
    <col min="5" max="5" width="0.0416666666666667" style="15" customWidth="1" outlineLevel="1"/>
    <col min="6" max="6" width="9" style="15"/>
    <col min="7" max="8" width="4.25" style="15" customWidth="1"/>
    <col min="9" max="9" width="9.23333333333333" style="15" customWidth="1"/>
    <col min="10" max="10" width="9.425" style="15" customWidth="1"/>
    <col min="11" max="11" width="10.75" style="15" customWidth="1"/>
    <col min="12" max="12" width="10.5" style="136" customWidth="1"/>
    <col min="13" max="13" width="10.5833333333333" style="136" customWidth="1"/>
    <col min="14" max="14" width="7" style="136" customWidth="1"/>
    <col min="15" max="15" width="10.25" style="136" customWidth="1"/>
    <col min="16" max="17" width="6.75" style="136" customWidth="1"/>
    <col min="18" max="16384" width="9" style="15"/>
  </cols>
  <sheetData>
    <row r="1" s="85" customFormat="1" ht="10.5" spans="1:17">
      <c r="A1" s="90" t="s">
        <v>412</v>
      </c>
      <c r="B1" s="90" t="s">
        <v>402</v>
      </c>
      <c r="C1" s="87"/>
      <c r="D1" s="87"/>
      <c r="E1" s="87"/>
      <c r="F1" s="87"/>
      <c r="G1" s="87"/>
      <c r="H1" s="87"/>
      <c r="I1" s="87"/>
      <c r="J1" s="87"/>
      <c r="K1" s="87"/>
      <c r="L1" s="137"/>
      <c r="M1" s="137"/>
      <c r="N1" s="137"/>
      <c r="O1" s="137"/>
      <c r="P1" s="137"/>
      <c r="Q1" s="137"/>
    </row>
    <row r="2" s="12" customFormat="1" ht="30" customHeight="1" spans="1:17">
      <c r="A2" s="110" t="s">
        <v>818</v>
      </c>
      <c r="B2" s="19"/>
      <c r="C2" s="19"/>
      <c r="D2" s="19"/>
      <c r="E2" s="19"/>
      <c r="F2" s="19"/>
      <c r="G2" s="19"/>
      <c r="H2" s="19"/>
      <c r="I2" s="19"/>
      <c r="J2" s="19"/>
      <c r="K2" s="19"/>
      <c r="L2" s="138"/>
      <c r="M2" s="138"/>
      <c r="N2" s="138"/>
      <c r="O2" s="138"/>
      <c r="P2" s="138"/>
      <c r="Q2" s="138"/>
    </row>
    <row r="3" ht="15" customHeight="1" spans="1:17">
      <c r="A3" s="20" t="e">
        <f>CONCATENATE(#REF!,#REF!,#REF!,#REF!,#REF!,#REF!,#REF!)</f>
        <v>#REF!</v>
      </c>
      <c r="B3" s="20"/>
      <c r="C3" s="20"/>
      <c r="D3" s="20"/>
      <c r="E3" s="20"/>
      <c r="F3" s="20"/>
      <c r="G3" s="20"/>
      <c r="H3" s="20"/>
      <c r="I3" s="21"/>
      <c r="J3" s="21"/>
      <c r="K3" s="21"/>
      <c r="L3" s="139"/>
      <c r="M3" s="139"/>
      <c r="N3" s="139"/>
      <c r="O3" s="139"/>
      <c r="P3" s="139"/>
      <c r="Q3" s="139"/>
    </row>
    <row r="4" ht="15" customHeight="1" spans="1:17">
      <c r="A4" s="20"/>
      <c r="B4" s="20"/>
      <c r="C4" s="20"/>
      <c r="D4" s="20"/>
      <c r="E4" s="20"/>
      <c r="F4" s="20"/>
      <c r="G4" s="20"/>
      <c r="H4" s="20"/>
      <c r="I4" s="21"/>
      <c r="J4" s="21"/>
      <c r="K4" s="21"/>
      <c r="L4" s="139"/>
    </row>
    <row r="5" ht="15" customHeight="1" spans="1:17">
      <c r="A5" s="23" t="e">
        <f>#REF!&amp;#REF!</f>
        <v>#REF!</v>
      </c>
    </row>
    <row r="6" s="13" customFormat="1" ht="15" customHeight="1" spans="1:17">
      <c r="A6" s="24" t="s">
        <v>283</v>
      </c>
      <c r="B6" s="24" t="s">
        <v>819</v>
      </c>
      <c r="C6" s="52" t="s">
        <v>820</v>
      </c>
      <c r="D6" s="52" t="s">
        <v>555</v>
      </c>
      <c r="E6" s="105" t="s">
        <v>727</v>
      </c>
      <c r="F6" s="52" t="s">
        <v>821</v>
      </c>
      <c r="G6" s="52" t="s">
        <v>556</v>
      </c>
      <c r="H6" s="52" t="s">
        <v>557</v>
      </c>
      <c r="I6" s="52" t="s">
        <v>822</v>
      </c>
      <c r="J6" s="52" t="s">
        <v>591</v>
      </c>
      <c r="K6" s="111" t="s">
        <v>735</v>
      </c>
      <c r="L6" s="140"/>
      <c r="M6" s="141"/>
      <c r="N6" s="141"/>
      <c r="O6" s="141"/>
      <c r="P6" s="142"/>
      <c r="Q6" s="142"/>
    </row>
    <row r="7" s="13" customFormat="1" ht="15" customHeight="1" spans="1:17">
      <c r="A7" s="24"/>
      <c r="B7" s="24"/>
      <c r="C7" s="24"/>
      <c r="D7" s="24"/>
      <c r="E7" s="105"/>
      <c r="F7" s="24"/>
      <c r="G7" s="24"/>
      <c r="H7" s="24"/>
      <c r="I7" s="24"/>
      <c r="J7" s="24"/>
      <c r="K7" s="111"/>
      <c r="L7" s="143"/>
      <c r="M7" s="141"/>
      <c r="N7" s="141"/>
      <c r="O7" s="141"/>
      <c r="P7" s="142"/>
      <c r="Q7" s="142"/>
    </row>
    <row r="8" ht="15" customHeight="1" spans="1:17">
      <c r="A8" s="27">
        <v>1</v>
      </c>
      <c r="B8" s="28"/>
      <c r="C8" s="58" t="s">
        <v>823</v>
      </c>
      <c r="D8" s="53" t="s">
        <v>824</v>
      </c>
      <c r="E8" s="53"/>
      <c r="F8" s="53"/>
      <c r="G8" s="117" t="s">
        <v>825</v>
      </c>
      <c r="H8" s="27">
        <v>3</v>
      </c>
      <c r="I8" s="55" t="s">
        <v>826</v>
      </c>
      <c r="J8" s="55" t="s">
        <v>827</v>
      </c>
      <c r="K8" s="144">
        <f>3856*H8</f>
        <v>11568</v>
      </c>
      <c r="L8" s="145"/>
      <c r="M8" s="146"/>
      <c r="N8" s="147"/>
      <c r="O8" s="148">
        <f>ROUND(M8*N8/100,0)</f>
        <v>0</v>
      </c>
      <c r="P8" s="148" t="str">
        <f>IF(OR(AND(L8=0,O8=0,),O8=0,),"",(O8-L8)/L8*100)</f>
        <v/>
      </c>
      <c r="Q8" s="149"/>
    </row>
    <row r="9" ht="15" customHeight="1" spans="1:17">
      <c r="A9" s="27">
        <v>2</v>
      </c>
      <c r="B9" s="28"/>
      <c r="C9" s="58" t="s">
        <v>828</v>
      </c>
      <c r="D9" s="53" t="s">
        <v>829</v>
      </c>
      <c r="E9" s="53"/>
      <c r="F9" s="53"/>
      <c r="G9" s="117" t="s">
        <v>825</v>
      </c>
      <c r="H9" s="27">
        <v>3</v>
      </c>
      <c r="I9" s="55" t="s">
        <v>826</v>
      </c>
      <c r="J9" s="55" t="s">
        <v>827</v>
      </c>
      <c r="K9" s="144">
        <f>3430*H9</f>
        <v>10290</v>
      </c>
      <c r="L9" s="145"/>
      <c r="M9" s="146"/>
      <c r="N9" s="147"/>
      <c r="O9" s="148"/>
      <c r="P9" s="148"/>
      <c r="Q9" s="149"/>
    </row>
    <row r="10" ht="15" customHeight="1" spans="1:17">
      <c r="A10" s="27">
        <v>3</v>
      </c>
      <c r="B10" s="28"/>
      <c r="C10" s="28" t="s">
        <v>830</v>
      </c>
      <c r="D10" s="53" t="s">
        <v>831</v>
      </c>
      <c r="E10" s="53"/>
      <c r="F10" s="150" t="s">
        <v>832</v>
      </c>
      <c r="G10" s="117" t="s">
        <v>825</v>
      </c>
      <c r="H10" s="27">
        <v>1</v>
      </c>
      <c r="I10" s="55" t="s">
        <v>833</v>
      </c>
      <c r="J10" s="55" t="s">
        <v>833</v>
      </c>
      <c r="K10" s="144">
        <v>700</v>
      </c>
      <c r="L10" s="145"/>
      <c r="M10" s="146"/>
      <c r="N10" s="147"/>
      <c r="O10" s="148">
        <f t="shared" ref="O10:O29" si="0">ROUND(M10*N10/100,0)</f>
        <v>0</v>
      </c>
      <c r="P10" s="148" t="str">
        <f t="shared" ref="P10:P32" si="1">IF(OR(AND(L10=0,O10=0,),O10=0,),"",(O10-L10)/L10*100)</f>
        <v/>
      </c>
      <c r="Q10" s="149"/>
    </row>
    <row r="11" ht="15" customHeight="1" spans="1:17">
      <c r="A11" s="27">
        <v>4</v>
      </c>
      <c r="B11" s="28"/>
      <c r="C11" s="58" t="s">
        <v>834</v>
      </c>
      <c r="D11" s="150" t="s">
        <v>835</v>
      </c>
      <c r="E11" s="53"/>
      <c r="F11" s="150" t="s">
        <v>836</v>
      </c>
      <c r="G11" s="117" t="s">
        <v>837</v>
      </c>
      <c r="H11" s="27">
        <v>8</v>
      </c>
      <c r="I11" s="55" t="s">
        <v>838</v>
      </c>
      <c r="J11" s="55" t="s">
        <v>839</v>
      </c>
      <c r="K11" s="144">
        <v>2400</v>
      </c>
      <c r="L11" s="145"/>
      <c r="M11" s="146"/>
      <c r="N11" s="147"/>
      <c r="O11" s="148">
        <f t="shared" si="0"/>
        <v>0</v>
      </c>
      <c r="P11" s="148" t="str">
        <f t="shared" si="1"/>
        <v/>
      </c>
      <c r="Q11" s="149"/>
    </row>
    <row r="12" ht="15" customHeight="1" spans="1:17">
      <c r="A12" s="27">
        <v>5</v>
      </c>
      <c r="B12" s="28"/>
      <c r="C12" s="28" t="s">
        <v>840</v>
      </c>
      <c r="D12" s="53" t="s">
        <v>841</v>
      </c>
      <c r="E12" s="53"/>
      <c r="F12" s="53"/>
      <c r="G12" s="117" t="s">
        <v>825</v>
      </c>
      <c r="H12" s="27">
        <v>1</v>
      </c>
      <c r="I12" s="55" t="s">
        <v>838</v>
      </c>
      <c r="J12" s="55" t="s">
        <v>839</v>
      </c>
      <c r="K12" s="144">
        <v>3000</v>
      </c>
      <c r="L12" s="145"/>
      <c r="M12" s="146"/>
      <c r="N12" s="147"/>
      <c r="O12" s="148">
        <f t="shared" si="0"/>
        <v>0</v>
      </c>
      <c r="P12" s="148" t="str">
        <f t="shared" si="1"/>
        <v/>
      </c>
      <c r="Q12" s="149"/>
    </row>
    <row r="13" ht="15" customHeight="1" spans="1:17">
      <c r="A13" s="27">
        <v>6</v>
      </c>
      <c r="B13" s="28"/>
      <c r="C13" s="28" t="s">
        <v>842</v>
      </c>
      <c r="D13" s="150" t="s">
        <v>843</v>
      </c>
      <c r="E13" s="53"/>
      <c r="F13" s="150" t="s">
        <v>844</v>
      </c>
      <c r="G13" s="117" t="s">
        <v>825</v>
      </c>
      <c r="H13" s="27">
        <v>1</v>
      </c>
      <c r="I13" s="55" t="s">
        <v>845</v>
      </c>
      <c r="J13" s="55" t="s">
        <v>846</v>
      </c>
      <c r="K13" s="144">
        <v>452.7</v>
      </c>
      <c r="L13" s="145"/>
      <c r="M13" s="146"/>
      <c r="N13" s="147"/>
      <c r="O13" s="148">
        <f t="shared" si="0"/>
        <v>0</v>
      </c>
      <c r="P13" s="148" t="str">
        <f t="shared" si="1"/>
        <v/>
      </c>
      <c r="Q13" s="149"/>
    </row>
    <row r="14" ht="15" customHeight="1" spans="1:17">
      <c r="A14" s="27">
        <v>7</v>
      </c>
      <c r="B14" s="28"/>
      <c r="C14" s="28" t="s">
        <v>847</v>
      </c>
      <c r="D14" s="53" t="s">
        <v>848</v>
      </c>
      <c r="E14" s="53"/>
      <c r="F14" s="150" t="s">
        <v>849</v>
      </c>
      <c r="G14" s="117" t="s">
        <v>850</v>
      </c>
      <c r="H14" s="27">
        <v>1</v>
      </c>
      <c r="I14" s="55" t="s">
        <v>851</v>
      </c>
      <c r="J14" s="55" t="s">
        <v>852</v>
      </c>
      <c r="K14" s="144">
        <v>257.9</v>
      </c>
      <c r="L14" s="145"/>
      <c r="M14" s="146"/>
      <c r="N14" s="147"/>
      <c r="O14" s="148">
        <f t="shared" si="0"/>
        <v>0</v>
      </c>
      <c r="P14" s="148" t="str">
        <f t="shared" si="1"/>
        <v/>
      </c>
      <c r="Q14" s="149"/>
    </row>
    <row r="15" ht="15" customHeight="1" spans="1:17">
      <c r="A15" s="27">
        <v>8</v>
      </c>
      <c r="B15" s="28"/>
      <c r="C15" s="28" t="s">
        <v>853</v>
      </c>
      <c r="D15" s="53"/>
      <c r="E15" s="53"/>
      <c r="F15" s="53"/>
      <c r="G15" s="117" t="s">
        <v>825</v>
      </c>
      <c r="H15" s="27">
        <v>3</v>
      </c>
      <c r="I15" s="55"/>
      <c r="J15" s="55"/>
      <c r="K15" s="144">
        <v>9000</v>
      </c>
      <c r="L15" s="145"/>
      <c r="M15" s="146"/>
      <c r="N15" s="147"/>
      <c r="O15" s="148">
        <f t="shared" si="0"/>
        <v>0</v>
      </c>
      <c r="P15" s="148" t="str">
        <f t="shared" si="1"/>
        <v/>
      </c>
      <c r="Q15" s="149"/>
    </row>
    <row r="16" ht="15" customHeight="1" spans="1:17">
      <c r="A16" s="27">
        <v>9</v>
      </c>
      <c r="B16" s="28"/>
      <c r="C16" s="28" t="s">
        <v>854</v>
      </c>
      <c r="D16" s="150" t="s">
        <v>855</v>
      </c>
      <c r="E16" s="53"/>
      <c r="F16" s="150" t="s">
        <v>856</v>
      </c>
      <c r="G16" s="117" t="s">
        <v>825</v>
      </c>
      <c r="H16" s="27">
        <v>1</v>
      </c>
      <c r="I16" s="55" t="s">
        <v>857</v>
      </c>
      <c r="J16" s="55" t="s">
        <v>858</v>
      </c>
      <c r="K16" s="144">
        <v>150</v>
      </c>
      <c r="L16" s="145"/>
      <c r="M16" s="146"/>
      <c r="N16" s="147"/>
      <c r="O16" s="148">
        <f t="shared" si="0"/>
        <v>0</v>
      </c>
      <c r="P16" s="148" t="str">
        <f t="shared" si="1"/>
        <v/>
      </c>
      <c r="Q16" s="149"/>
    </row>
    <row r="17" ht="15" customHeight="1" spans="1:17">
      <c r="A17" s="27">
        <v>10</v>
      </c>
      <c r="B17" s="28"/>
      <c r="C17" s="58" t="s">
        <v>859</v>
      </c>
      <c r="D17" s="150" t="s">
        <v>860</v>
      </c>
      <c r="E17" s="53"/>
      <c r="F17" s="150"/>
      <c r="G17" s="117" t="s">
        <v>825</v>
      </c>
      <c r="H17" s="27">
        <v>1</v>
      </c>
      <c r="I17" s="55" t="s">
        <v>861</v>
      </c>
      <c r="J17" s="55" t="s">
        <v>861</v>
      </c>
      <c r="K17" s="144">
        <v>350</v>
      </c>
      <c r="L17" s="145"/>
      <c r="M17" s="146"/>
      <c r="N17" s="147"/>
      <c r="O17" s="148">
        <f t="shared" si="0"/>
        <v>0</v>
      </c>
      <c r="P17" s="148" t="str">
        <f t="shared" si="1"/>
        <v/>
      </c>
      <c r="Q17" s="149"/>
    </row>
    <row r="18" ht="15" customHeight="1" spans="1:17">
      <c r="A18" s="27"/>
      <c r="B18" s="28"/>
      <c r="C18" s="28"/>
      <c r="D18" s="28"/>
      <c r="E18" s="107"/>
      <c r="F18" s="28"/>
      <c r="G18" s="27"/>
      <c r="H18" s="27"/>
      <c r="I18" s="29"/>
      <c r="J18" s="29"/>
      <c r="K18" s="31"/>
      <c r="L18" s="148"/>
      <c r="M18" s="148"/>
      <c r="N18" s="147"/>
      <c r="O18" s="148">
        <f t="shared" si="0"/>
        <v>0</v>
      </c>
      <c r="P18" s="148" t="str">
        <f t="shared" si="1"/>
        <v/>
      </c>
      <c r="Q18" s="149"/>
    </row>
    <row r="19" ht="15" customHeight="1" spans="1:17">
      <c r="A19" s="27"/>
      <c r="B19" s="28"/>
      <c r="C19" s="28"/>
      <c r="D19" s="28"/>
      <c r="E19" s="107"/>
      <c r="F19" s="28"/>
      <c r="G19" s="27"/>
      <c r="H19" s="27"/>
      <c r="I19" s="29"/>
      <c r="J19" s="29"/>
      <c r="K19" s="151"/>
      <c r="L19" s="148"/>
      <c r="M19" s="148"/>
      <c r="N19" s="147"/>
      <c r="O19" s="148">
        <f t="shared" si="0"/>
        <v>0</v>
      </c>
      <c r="P19" s="148" t="str">
        <f t="shared" si="1"/>
        <v/>
      </c>
      <c r="Q19" s="149"/>
    </row>
    <row r="20" ht="15" customHeight="1" spans="1:17">
      <c r="A20" s="27"/>
      <c r="B20" s="28"/>
      <c r="C20" s="28"/>
      <c r="D20" s="28"/>
      <c r="E20" s="107"/>
      <c r="F20" s="28"/>
      <c r="G20" s="27"/>
      <c r="H20" s="27"/>
      <c r="I20" s="29"/>
      <c r="J20" s="29"/>
      <c r="K20" s="151"/>
      <c r="L20" s="148"/>
      <c r="M20" s="148"/>
      <c r="N20" s="147"/>
      <c r="O20" s="148">
        <f t="shared" si="0"/>
        <v>0</v>
      </c>
      <c r="P20" s="148" t="str">
        <f t="shared" si="1"/>
        <v/>
      </c>
      <c r="Q20" s="149"/>
    </row>
    <row r="21" ht="15" customHeight="1" spans="1:17">
      <c r="A21" s="27"/>
      <c r="B21" s="28"/>
      <c r="C21" s="28"/>
      <c r="D21" s="28"/>
      <c r="E21" s="107"/>
      <c r="F21" s="28"/>
      <c r="G21" s="27"/>
      <c r="H21" s="27"/>
      <c r="I21" s="29"/>
      <c r="J21" s="29"/>
      <c r="K21" s="151"/>
      <c r="L21" s="148"/>
      <c r="M21" s="148"/>
      <c r="N21" s="147"/>
      <c r="O21" s="148">
        <f t="shared" si="0"/>
        <v>0</v>
      </c>
      <c r="P21" s="148" t="str">
        <f t="shared" si="1"/>
        <v/>
      </c>
      <c r="Q21" s="149"/>
    </row>
    <row r="22" ht="15" customHeight="1" spans="1:17">
      <c r="A22" s="27"/>
      <c r="B22" s="28"/>
      <c r="C22" s="28"/>
      <c r="D22" s="28"/>
      <c r="E22" s="107"/>
      <c r="F22" s="28"/>
      <c r="G22" s="27"/>
      <c r="H22" s="27"/>
      <c r="I22" s="29"/>
      <c r="J22" s="29"/>
      <c r="K22" s="151"/>
      <c r="L22" s="148"/>
      <c r="M22" s="148"/>
      <c r="N22" s="147"/>
      <c r="O22" s="148">
        <f t="shared" si="0"/>
        <v>0</v>
      </c>
      <c r="P22" s="148" t="str">
        <f t="shared" si="1"/>
        <v/>
      </c>
      <c r="Q22" s="149"/>
    </row>
    <row r="23" ht="15" customHeight="1" spans="1:17">
      <c r="A23" s="27"/>
      <c r="B23" s="28"/>
      <c r="C23" s="28"/>
      <c r="D23" s="28"/>
      <c r="E23" s="107"/>
      <c r="F23" s="28"/>
      <c r="G23" s="27"/>
      <c r="H23" s="27"/>
      <c r="I23" s="29"/>
      <c r="J23" s="29"/>
      <c r="K23" s="151"/>
      <c r="L23" s="148"/>
      <c r="M23" s="148"/>
      <c r="N23" s="147"/>
      <c r="O23" s="148">
        <f t="shared" si="0"/>
        <v>0</v>
      </c>
      <c r="P23" s="148" t="str">
        <f t="shared" si="1"/>
        <v/>
      </c>
      <c r="Q23" s="149"/>
    </row>
    <row r="24" ht="15" customHeight="1" spans="1:17">
      <c r="A24" s="27"/>
      <c r="B24" s="28"/>
      <c r="C24" s="28"/>
      <c r="D24" s="28"/>
      <c r="E24" s="107"/>
      <c r="F24" s="28"/>
      <c r="G24" s="27"/>
      <c r="H24" s="27"/>
      <c r="I24" s="29"/>
      <c r="J24" s="29"/>
      <c r="K24" s="151"/>
      <c r="L24" s="148"/>
      <c r="M24" s="148"/>
      <c r="N24" s="147"/>
      <c r="O24" s="148">
        <f t="shared" si="0"/>
        <v>0</v>
      </c>
      <c r="P24" s="148" t="str">
        <f t="shared" si="1"/>
        <v/>
      </c>
      <c r="Q24" s="149"/>
    </row>
    <row r="25" ht="15" customHeight="1" spans="1:17">
      <c r="A25" s="27"/>
      <c r="B25" s="28"/>
      <c r="C25" s="28"/>
      <c r="D25" s="28"/>
      <c r="E25" s="107"/>
      <c r="F25" s="28"/>
      <c r="G25" s="27"/>
      <c r="H25" s="27"/>
      <c r="I25" s="29"/>
      <c r="J25" s="29"/>
      <c r="K25" s="151"/>
      <c r="L25" s="148"/>
      <c r="M25" s="148"/>
      <c r="N25" s="147"/>
      <c r="O25" s="148">
        <f t="shared" si="0"/>
        <v>0</v>
      </c>
      <c r="P25" s="148" t="str">
        <f t="shared" si="1"/>
        <v/>
      </c>
      <c r="Q25" s="149"/>
    </row>
    <row r="26" ht="15" customHeight="1" spans="1:17">
      <c r="A26" s="27"/>
      <c r="B26" s="28"/>
      <c r="C26" s="28"/>
      <c r="D26" s="28"/>
      <c r="E26" s="107"/>
      <c r="F26" s="28"/>
      <c r="G26" s="27"/>
      <c r="H26" s="27"/>
      <c r="I26" s="29"/>
      <c r="J26" s="29"/>
      <c r="K26" s="151"/>
      <c r="L26" s="148"/>
      <c r="M26" s="148"/>
      <c r="N26" s="147"/>
      <c r="O26" s="148">
        <f t="shared" si="0"/>
        <v>0</v>
      </c>
      <c r="P26" s="148" t="str">
        <f t="shared" si="1"/>
        <v/>
      </c>
      <c r="Q26" s="149"/>
    </row>
    <row r="27" ht="15" customHeight="1" spans="1:17">
      <c r="A27" s="27"/>
      <c r="B27" s="28"/>
      <c r="C27" s="28"/>
      <c r="D27" s="28"/>
      <c r="E27" s="107"/>
      <c r="F27" s="28"/>
      <c r="G27" s="27"/>
      <c r="H27" s="27"/>
      <c r="I27" s="29"/>
      <c r="J27" s="29"/>
      <c r="K27" s="151"/>
      <c r="L27" s="148"/>
      <c r="M27" s="148"/>
      <c r="N27" s="147"/>
      <c r="O27" s="148">
        <f t="shared" si="0"/>
        <v>0</v>
      </c>
      <c r="P27" s="148" t="str">
        <f t="shared" si="1"/>
        <v/>
      </c>
      <c r="Q27" s="149"/>
    </row>
    <row r="28" ht="15" customHeight="1" spans="1:17">
      <c r="A28" s="27"/>
      <c r="B28" s="28"/>
      <c r="C28" s="28"/>
      <c r="D28" s="28"/>
      <c r="E28" s="107"/>
      <c r="F28" s="28"/>
      <c r="G28" s="27"/>
      <c r="H28" s="27"/>
      <c r="I28" s="29"/>
      <c r="J28" s="29"/>
      <c r="K28" s="151"/>
      <c r="L28" s="148"/>
      <c r="M28" s="148"/>
      <c r="N28" s="147"/>
      <c r="O28" s="148">
        <f t="shared" si="0"/>
        <v>0</v>
      </c>
      <c r="P28" s="148" t="str">
        <f t="shared" si="1"/>
        <v/>
      </c>
      <c r="Q28" s="149"/>
    </row>
    <row r="29" ht="15" customHeight="1" spans="1:17">
      <c r="A29" s="27"/>
      <c r="B29" s="28"/>
      <c r="C29" s="28"/>
      <c r="D29" s="28"/>
      <c r="E29" s="107"/>
      <c r="F29" s="28"/>
      <c r="G29" s="27"/>
      <c r="H29" s="27"/>
      <c r="I29" s="29"/>
      <c r="J29" s="29"/>
      <c r="K29" s="151"/>
      <c r="L29" s="148"/>
      <c r="M29" s="148"/>
      <c r="N29" s="147"/>
      <c r="O29" s="148">
        <f t="shared" si="0"/>
        <v>0</v>
      </c>
      <c r="P29" s="148" t="str">
        <f t="shared" si="1"/>
        <v/>
      </c>
      <c r="Q29" s="149"/>
    </row>
    <row r="30" s="14" customFormat="1" ht="15" customHeight="1" spans="1:17">
      <c r="A30" s="98" t="s">
        <v>475</v>
      </c>
      <c r="B30" s="99"/>
      <c r="C30" s="99"/>
      <c r="D30" s="24"/>
      <c r="E30" s="108"/>
      <c r="F30" s="98"/>
      <c r="G30" s="24"/>
      <c r="H30" s="24"/>
      <c r="I30" s="88"/>
      <c r="J30" s="88"/>
      <c r="K30" s="152">
        <f>SUM(K8:K29)</f>
        <v>38168.6</v>
      </c>
      <c r="L30" s="153">
        <f>SUM(L8:L29)</f>
        <v>0</v>
      </c>
      <c r="M30" s="153">
        <f>SUM(M8:M29)</f>
        <v>0</v>
      </c>
      <c r="N30" s="143"/>
      <c r="O30" s="153">
        <f>SUM(O8:O29)</f>
        <v>0</v>
      </c>
      <c r="P30" s="153" t="str">
        <f t="shared" si="1"/>
        <v/>
      </c>
      <c r="Q30" s="141"/>
    </row>
    <row r="31" ht="15" customHeight="1" spans="1:17">
      <c r="A31" s="28" t="s">
        <v>514</v>
      </c>
      <c r="B31" s="28"/>
      <c r="C31" s="28"/>
      <c r="D31" s="27"/>
      <c r="E31" s="107"/>
      <c r="F31" s="33"/>
      <c r="G31" s="27"/>
      <c r="H31" s="27"/>
      <c r="I31" s="97"/>
      <c r="J31" s="97"/>
      <c r="K31" s="151"/>
      <c r="L31" s="148"/>
      <c r="M31" s="148"/>
      <c r="N31" s="147"/>
      <c r="O31" s="148"/>
      <c r="P31" s="148" t="str">
        <f t="shared" si="1"/>
        <v/>
      </c>
      <c r="Q31" s="149"/>
    </row>
    <row r="32" s="14" customFormat="1" ht="15" customHeight="1" spans="1:17">
      <c r="A32" s="98" t="s">
        <v>478</v>
      </c>
      <c r="B32" s="98"/>
      <c r="C32" s="98"/>
      <c r="D32" s="24"/>
      <c r="E32" s="109"/>
      <c r="F32" s="24"/>
      <c r="G32" s="24"/>
      <c r="H32" s="24"/>
      <c r="I32" s="88"/>
      <c r="J32" s="88"/>
      <c r="K32" s="152">
        <f>K30-K31</f>
        <v>38168.6</v>
      </c>
      <c r="L32" s="153">
        <f>L30-L31</f>
        <v>0</v>
      </c>
      <c r="M32" s="153">
        <f>M30-M31</f>
        <v>0</v>
      </c>
      <c r="N32" s="143"/>
      <c r="O32" s="153">
        <f>O30-O31</f>
        <v>0</v>
      </c>
      <c r="P32" s="153" t="str">
        <f t="shared" si="1"/>
        <v/>
      </c>
      <c r="Q32" s="141"/>
    </row>
  </sheetData>
  <mergeCells count="16">
    <mergeCell ref="A2:Q2"/>
    <mergeCell ref="A3:Q3"/>
    <mergeCell ref="A30:C30"/>
    <mergeCell ref="A31:C31"/>
    <mergeCell ref="A32:C32"/>
    <mergeCell ref="A6:A7"/>
    <mergeCell ref="B6:B7"/>
    <mergeCell ref="C6:C7"/>
    <mergeCell ref="D6:D7"/>
    <mergeCell ref="E6:E7"/>
    <mergeCell ref="F6:F7"/>
    <mergeCell ref="G6:G7"/>
    <mergeCell ref="H6:H7"/>
    <mergeCell ref="I6:I7"/>
    <mergeCell ref="J6:J7"/>
    <mergeCell ref="K6:K7"/>
  </mergeCells>
  <hyperlinks>
    <hyperlink ref="A1" location="索引目录!E38" display="返回索引页"/>
    <hyperlink ref="B1" location="固定资产汇总!B23"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56"/>
  <dimension ref="A1:U31"/>
  <sheetViews>
    <sheetView zoomScale="90" zoomScaleNormal="90" workbookViewId="0">
      <pane ySplit="7" topLeftCell="A14" activePane="bottomLeft" state="frozen"/>
      <selection/>
      <selection pane="bottomLeft" activeCell="N29" sqref="N29"/>
    </sheetView>
  </sheetViews>
  <sheetFormatPr defaultColWidth="9" defaultRowHeight="15.75" customHeight="1"/>
  <cols>
    <col min="1" max="1" width="5.08333333333333" style="15" customWidth="1"/>
    <col min="2" max="2" width="6.75" style="15" customWidth="1"/>
    <col min="3" max="3" width="10.25" style="15" customWidth="1"/>
    <col min="4" max="4" width="9.75" style="15" customWidth="1"/>
    <col min="5" max="5" width="8" style="15" hidden="1" customWidth="1" outlineLevel="1"/>
    <col min="6" max="6" width="8.75" style="15" customWidth="1" collapsed="1"/>
    <col min="7" max="8" width="4.25" style="15" customWidth="1"/>
    <col min="9" max="10" width="7.83333333333333" style="15" customWidth="1"/>
    <col min="11" max="11" width="9.08333333333333" style="15" customWidth="1"/>
    <col min="12" max="12" width="10.25" style="15" hidden="1" customWidth="1" outlineLevel="1"/>
    <col min="13" max="13" width="10" style="15" hidden="1" customWidth="1" outlineLevel="1"/>
    <col min="14" max="14" width="9.83333333333333" style="15" customWidth="1" collapsed="1"/>
    <col min="15" max="16" width="9" style="15" customWidth="1"/>
    <col min="17" max="17" width="7.25" style="15" customWidth="1"/>
    <col min="18" max="18" width="8.75" style="15" customWidth="1"/>
    <col min="19" max="19" width="6.25" style="15" customWidth="1"/>
    <col min="20" max="20" width="6.75" style="15" customWidth="1"/>
    <col min="21" max="21" width="13.0833333333333" style="15" hidden="1" customWidth="1" outlineLevel="1"/>
    <col min="22" max="22" width="9" style="15" collapsed="1"/>
    <col min="23" max="16384" width="9" style="15"/>
  </cols>
  <sheetData>
    <row r="1" s="85" customFormat="1" ht="10.5" spans="1:21">
      <c r="A1" s="90" t="s">
        <v>412</v>
      </c>
      <c r="B1" s="90" t="s">
        <v>402</v>
      </c>
      <c r="C1" s="87"/>
      <c r="D1" s="87"/>
      <c r="E1" s="87"/>
      <c r="F1" s="87"/>
      <c r="G1" s="87"/>
      <c r="H1" s="87"/>
      <c r="I1" s="87"/>
      <c r="J1" s="87"/>
      <c r="K1" s="87"/>
      <c r="L1" s="87"/>
      <c r="M1" s="87"/>
      <c r="N1" s="87"/>
      <c r="O1" s="87"/>
      <c r="P1" s="87"/>
      <c r="Q1" s="87"/>
      <c r="R1" s="87"/>
      <c r="S1" s="87"/>
      <c r="T1" s="87"/>
    </row>
    <row r="2" s="12" customFormat="1" ht="30" customHeight="1" spans="1:21">
      <c r="A2" s="19" t="s">
        <v>862</v>
      </c>
      <c r="B2" s="19"/>
      <c r="C2" s="19"/>
      <c r="D2" s="19"/>
      <c r="E2" s="19"/>
      <c r="F2" s="19"/>
      <c r="G2" s="19"/>
      <c r="H2" s="19"/>
      <c r="I2" s="19"/>
      <c r="J2" s="19"/>
      <c r="K2" s="19"/>
      <c r="L2" s="19"/>
      <c r="M2" s="19"/>
      <c r="N2" s="19"/>
      <c r="O2" s="19"/>
      <c r="P2" s="19"/>
      <c r="Q2" s="19"/>
      <c r="R2" s="19"/>
      <c r="S2" s="19"/>
      <c r="T2" s="19"/>
    </row>
    <row r="3" ht="15" customHeight="1" spans="1:21">
      <c r="A3" s="20" t="e">
        <f>CONCATENATE(#REF!,#REF!,#REF!,#REF!,#REF!,#REF!,#REF!)</f>
        <v>#REF!</v>
      </c>
      <c r="B3" s="20"/>
      <c r="C3" s="20"/>
      <c r="D3" s="20"/>
      <c r="E3" s="20"/>
      <c r="F3" s="20"/>
      <c r="G3" s="20"/>
      <c r="H3" s="20"/>
      <c r="I3" s="20"/>
      <c r="J3" s="21"/>
      <c r="K3" s="21"/>
      <c r="L3" s="21"/>
      <c r="M3" s="21"/>
      <c r="N3" s="21"/>
      <c r="O3" s="21"/>
      <c r="P3" s="21"/>
      <c r="Q3" s="21"/>
      <c r="R3" s="21"/>
      <c r="S3" s="21"/>
      <c r="T3" s="21"/>
    </row>
    <row r="4" ht="15" customHeight="1" spans="1:21">
      <c r="A4" s="20"/>
      <c r="B4" s="20"/>
      <c r="C4" s="20"/>
      <c r="D4" s="20"/>
      <c r="E4" s="20"/>
      <c r="F4" s="20"/>
      <c r="G4" s="20"/>
      <c r="H4" s="20"/>
      <c r="I4" s="20"/>
      <c r="J4" s="21"/>
      <c r="K4" s="22"/>
      <c r="L4" s="21"/>
      <c r="M4" s="21"/>
      <c r="N4" s="21"/>
      <c r="O4" s="21"/>
      <c r="P4" s="21"/>
      <c r="Q4" s="21"/>
      <c r="R4" s="21"/>
      <c r="S4" s="21"/>
      <c r="T4" s="22" t="s">
        <v>863</v>
      </c>
    </row>
    <row r="5" ht="15" customHeight="1" spans="1:21">
      <c r="A5" s="23" t="e">
        <f>#REF!&amp;#REF!</f>
        <v>#REF!</v>
      </c>
      <c r="T5" s="22" t="s">
        <v>282</v>
      </c>
    </row>
    <row r="6" s="13" customFormat="1" ht="15" customHeight="1" spans="1:21">
      <c r="A6" s="24" t="s">
        <v>283</v>
      </c>
      <c r="B6" s="24" t="s">
        <v>864</v>
      </c>
      <c r="C6" s="52" t="s">
        <v>865</v>
      </c>
      <c r="D6" s="52" t="s">
        <v>555</v>
      </c>
      <c r="E6" s="105" t="s">
        <v>727</v>
      </c>
      <c r="F6" s="52" t="s">
        <v>821</v>
      </c>
      <c r="G6" s="52" t="s">
        <v>556</v>
      </c>
      <c r="H6" s="52" t="s">
        <v>557</v>
      </c>
      <c r="I6" s="52" t="s">
        <v>822</v>
      </c>
      <c r="J6" s="52" t="s">
        <v>591</v>
      </c>
      <c r="K6" s="52" t="s">
        <v>866</v>
      </c>
      <c r="L6" s="24" t="s">
        <v>243</v>
      </c>
      <c r="M6" s="25"/>
      <c r="N6" s="102" t="s">
        <v>244</v>
      </c>
      <c r="O6" s="103"/>
      <c r="P6" s="24" t="s">
        <v>245</v>
      </c>
      <c r="Q6" s="24"/>
      <c r="R6" s="24"/>
      <c r="S6" s="52" t="s">
        <v>285</v>
      </c>
      <c r="T6" s="52" t="s">
        <v>419</v>
      </c>
      <c r="U6" s="24" t="s">
        <v>734</v>
      </c>
    </row>
    <row r="7" s="13" customFormat="1" ht="15" customHeight="1" spans="1:21">
      <c r="A7" s="24"/>
      <c r="B7" s="24"/>
      <c r="C7" s="24"/>
      <c r="D7" s="24"/>
      <c r="E7" s="105"/>
      <c r="F7" s="24"/>
      <c r="G7" s="24"/>
      <c r="H7" s="24"/>
      <c r="I7" s="24"/>
      <c r="J7" s="24"/>
      <c r="K7" s="24"/>
      <c r="L7" s="24" t="s">
        <v>735</v>
      </c>
      <c r="M7" s="25" t="s">
        <v>736</v>
      </c>
      <c r="N7" s="36" t="s">
        <v>735</v>
      </c>
      <c r="O7" s="24" t="s">
        <v>736</v>
      </c>
      <c r="P7" s="24" t="s">
        <v>735</v>
      </c>
      <c r="Q7" s="24" t="s">
        <v>594</v>
      </c>
      <c r="R7" s="24" t="s">
        <v>736</v>
      </c>
      <c r="S7" s="24"/>
      <c r="T7" s="24"/>
      <c r="U7" s="24"/>
    </row>
    <row r="8" ht="15" customHeight="1" spans="1:21">
      <c r="A8" s="27"/>
      <c r="B8" s="27"/>
      <c r="C8" s="28"/>
      <c r="D8" s="28"/>
      <c r="E8" s="107"/>
      <c r="F8" s="28"/>
      <c r="G8" s="27"/>
      <c r="H8" s="27"/>
      <c r="I8" s="29"/>
      <c r="J8" s="29"/>
      <c r="K8" s="34"/>
      <c r="L8" s="31"/>
      <c r="M8" s="30"/>
      <c r="N8" s="34"/>
      <c r="O8" s="31"/>
      <c r="P8" s="31"/>
      <c r="Q8" s="27"/>
      <c r="R8" s="31">
        <f>ROUND(P8*Q8/100,0)</f>
        <v>0</v>
      </c>
      <c r="S8" s="31" t="str">
        <f>IF(OR(AND(O8=0,R8=0,),R8=0,),"",(R8-O8)/O8*100)</f>
        <v/>
      </c>
      <c r="T8" s="33"/>
      <c r="U8" s="33"/>
    </row>
    <row r="9" ht="15" customHeight="1" spans="1:21">
      <c r="A9" s="27"/>
      <c r="B9" s="27"/>
      <c r="C9" s="28"/>
      <c r="D9" s="28"/>
      <c r="E9" s="107"/>
      <c r="F9" s="28"/>
      <c r="G9" s="27"/>
      <c r="H9" s="27"/>
      <c r="I9" s="29"/>
      <c r="J9" s="29"/>
      <c r="K9" s="34"/>
      <c r="L9" s="31"/>
      <c r="M9" s="30"/>
      <c r="N9" s="34"/>
      <c r="O9" s="31"/>
      <c r="P9" s="31"/>
      <c r="Q9" s="27"/>
      <c r="R9" s="31">
        <f>ROUND(P9*Q9/100,0)</f>
        <v>0</v>
      </c>
      <c r="S9" s="31" t="str">
        <f t="shared" ref="S9:S31" si="0">IF(OR(AND(O9=0,R9=0,),R9=0,),"",(R9-O9)/O9*100)</f>
        <v/>
      </c>
      <c r="T9" s="33"/>
      <c r="U9" s="33"/>
    </row>
    <row r="10" ht="15" customHeight="1" spans="1:21">
      <c r="A10" s="27"/>
      <c r="B10" s="27"/>
      <c r="C10" s="28"/>
      <c r="D10" s="28"/>
      <c r="E10" s="107"/>
      <c r="F10" s="28"/>
      <c r="G10" s="27"/>
      <c r="H10" s="27"/>
      <c r="I10" s="29"/>
      <c r="J10" s="29"/>
      <c r="K10" s="34"/>
      <c r="L10" s="31"/>
      <c r="M10" s="30"/>
      <c r="N10" s="34"/>
      <c r="O10" s="31"/>
      <c r="P10" s="31"/>
      <c r="Q10" s="27"/>
      <c r="R10" s="31">
        <f>ROUND(P10*Q10/100,0)</f>
        <v>0</v>
      </c>
      <c r="S10" s="31" t="str">
        <f t="shared" si="0"/>
        <v/>
      </c>
      <c r="T10" s="33"/>
      <c r="U10" s="33"/>
    </row>
    <row r="11" ht="15" customHeight="1" spans="1:21">
      <c r="A11" s="27"/>
      <c r="B11" s="27"/>
      <c r="C11" s="28"/>
      <c r="D11" s="28"/>
      <c r="E11" s="107"/>
      <c r="F11" s="28"/>
      <c r="G11" s="27"/>
      <c r="H11" s="27"/>
      <c r="I11" s="29"/>
      <c r="J11" s="29"/>
      <c r="K11" s="34"/>
      <c r="L11" s="31"/>
      <c r="M11" s="30"/>
      <c r="N11" s="34"/>
      <c r="O11" s="31"/>
      <c r="P11" s="31"/>
      <c r="Q11" s="27"/>
      <c r="R11" s="31">
        <f>ROUND(P11*Q11/100,0)</f>
        <v>0</v>
      </c>
      <c r="S11" s="31" t="str">
        <f t="shared" si="0"/>
        <v/>
      </c>
      <c r="T11" s="33"/>
      <c r="U11" s="33"/>
    </row>
    <row r="12" ht="15" customHeight="1" spans="1:21">
      <c r="A12" s="27"/>
      <c r="B12" s="27"/>
      <c r="C12" s="28"/>
      <c r="D12" s="28"/>
      <c r="E12" s="107"/>
      <c r="F12" s="28"/>
      <c r="G12" s="27"/>
      <c r="H12" s="27"/>
      <c r="I12" s="29"/>
      <c r="J12" s="29"/>
      <c r="K12" s="34"/>
      <c r="L12" s="31"/>
      <c r="M12" s="30"/>
      <c r="N12" s="34"/>
      <c r="O12" s="31"/>
      <c r="P12" s="31"/>
      <c r="Q12" s="27"/>
      <c r="R12" s="31">
        <f>ROUND(P12*Q12/100,0)</f>
        <v>0</v>
      </c>
      <c r="S12" s="31" t="str">
        <f t="shared" si="0"/>
        <v/>
      </c>
      <c r="T12" s="33"/>
      <c r="U12" s="33"/>
    </row>
    <row r="13" ht="15" customHeight="1" spans="1:21">
      <c r="A13" s="27"/>
      <c r="B13" s="27"/>
      <c r="C13" s="28"/>
      <c r="D13" s="28"/>
      <c r="E13" s="107"/>
      <c r="F13" s="28"/>
      <c r="G13" s="27"/>
      <c r="H13" s="27"/>
      <c r="I13" s="29"/>
      <c r="J13" s="29"/>
      <c r="K13" s="34"/>
      <c r="L13" s="31"/>
      <c r="M13" s="30"/>
      <c r="N13" s="34"/>
      <c r="O13" s="31"/>
      <c r="P13" s="31"/>
      <c r="Q13" s="27"/>
      <c r="R13" s="31">
        <f t="shared" ref="R13:R28" si="1">ROUND(P13*Q13/100,0)</f>
        <v>0</v>
      </c>
      <c r="S13" s="31" t="str">
        <f t="shared" si="0"/>
        <v/>
      </c>
      <c r="T13" s="33"/>
      <c r="U13" s="33"/>
    </row>
    <row r="14" ht="15" customHeight="1" spans="1:21">
      <c r="A14" s="27"/>
      <c r="B14" s="27"/>
      <c r="C14" s="28"/>
      <c r="D14" s="28"/>
      <c r="E14" s="107"/>
      <c r="F14" s="28"/>
      <c r="G14" s="27"/>
      <c r="H14" s="27"/>
      <c r="I14" s="29"/>
      <c r="J14" s="29"/>
      <c r="K14" s="34"/>
      <c r="L14" s="31"/>
      <c r="M14" s="30"/>
      <c r="N14" s="34"/>
      <c r="O14" s="31"/>
      <c r="P14" s="31"/>
      <c r="Q14" s="27"/>
      <c r="R14" s="31">
        <f t="shared" si="1"/>
        <v>0</v>
      </c>
      <c r="S14" s="31" t="str">
        <f t="shared" si="0"/>
        <v/>
      </c>
      <c r="T14" s="33"/>
      <c r="U14" s="33"/>
    </row>
    <row r="15" ht="15" customHeight="1" spans="1:21">
      <c r="A15" s="27"/>
      <c r="B15" s="27"/>
      <c r="C15" s="28"/>
      <c r="D15" s="28"/>
      <c r="E15" s="107"/>
      <c r="F15" s="28"/>
      <c r="G15" s="27"/>
      <c r="H15" s="27"/>
      <c r="I15" s="29"/>
      <c r="J15" s="29"/>
      <c r="K15" s="34"/>
      <c r="L15" s="31"/>
      <c r="M15" s="30"/>
      <c r="N15" s="34"/>
      <c r="O15" s="31"/>
      <c r="P15" s="31"/>
      <c r="Q15" s="27"/>
      <c r="R15" s="31">
        <f t="shared" si="1"/>
        <v>0</v>
      </c>
      <c r="S15" s="31" t="str">
        <f t="shared" si="0"/>
        <v/>
      </c>
      <c r="T15" s="33"/>
      <c r="U15" s="33"/>
    </row>
    <row r="16" ht="15" customHeight="1" spans="1:21">
      <c r="A16" s="27"/>
      <c r="B16" s="27"/>
      <c r="C16" s="28"/>
      <c r="D16" s="28"/>
      <c r="E16" s="107"/>
      <c r="F16" s="28"/>
      <c r="G16" s="27"/>
      <c r="H16" s="27"/>
      <c r="I16" s="29"/>
      <c r="J16" s="29"/>
      <c r="K16" s="34"/>
      <c r="L16" s="31"/>
      <c r="M16" s="30"/>
      <c r="N16" s="34"/>
      <c r="O16" s="31"/>
      <c r="P16" s="31"/>
      <c r="Q16" s="27"/>
      <c r="R16" s="31">
        <f t="shared" si="1"/>
        <v>0</v>
      </c>
      <c r="S16" s="31" t="str">
        <f t="shared" si="0"/>
        <v/>
      </c>
      <c r="T16" s="33"/>
      <c r="U16" s="33"/>
    </row>
    <row r="17" ht="15" customHeight="1" spans="1:21">
      <c r="A17" s="27"/>
      <c r="B17" s="27"/>
      <c r="C17" s="28"/>
      <c r="D17" s="28"/>
      <c r="E17" s="107"/>
      <c r="F17" s="28"/>
      <c r="G17" s="27"/>
      <c r="H17" s="27"/>
      <c r="I17" s="29"/>
      <c r="J17" s="29"/>
      <c r="K17" s="34"/>
      <c r="L17" s="31"/>
      <c r="M17" s="30"/>
      <c r="N17" s="34"/>
      <c r="O17" s="31"/>
      <c r="P17" s="31"/>
      <c r="Q17" s="27"/>
      <c r="R17" s="31">
        <f t="shared" si="1"/>
        <v>0</v>
      </c>
      <c r="S17" s="31" t="str">
        <f t="shared" si="0"/>
        <v/>
      </c>
      <c r="T17" s="33"/>
      <c r="U17" s="33"/>
    </row>
    <row r="18" ht="15" customHeight="1" spans="1:21">
      <c r="A18" s="27"/>
      <c r="B18" s="27"/>
      <c r="C18" s="28"/>
      <c r="D18" s="28"/>
      <c r="E18" s="107"/>
      <c r="F18" s="28"/>
      <c r="G18" s="27"/>
      <c r="H18" s="27"/>
      <c r="I18" s="29"/>
      <c r="J18" s="29"/>
      <c r="K18" s="34"/>
      <c r="L18" s="31"/>
      <c r="M18" s="30"/>
      <c r="N18" s="34"/>
      <c r="O18" s="31"/>
      <c r="P18" s="31"/>
      <c r="Q18" s="27"/>
      <c r="R18" s="31">
        <f t="shared" si="1"/>
        <v>0</v>
      </c>
      <c r="S18" s="31" t="str">
        <f t="shared" si="0"/>
        <v/>
      </c>
      <c r="T18" s="33"/>
      <c r="U18" s="33"/>
    </row>
    <row r="19" ht="15" customHeight="1" spans="1:21">
      <c r="A19" s="27"/>
      <c r="B19" s="27"/>
      <c r="C19" s="28"/>
      <c r="D19" s="28"/>
      <c r="E19" s="107"/>
      <c r="F19" s="28"/>
      <c r="G19" s="27"/>
      <c r="H19" s="27"/>
      <c r="I19" s="29"/>
      <c r="J19" s="29"/>
      <c r="K19" s="34"/>
      <c r="L19" s="31"/>
      <c r="M19" s="30"/>
      <c r="N19" s="34"/>
      <c r="O19" s="31"/>
      <c r="P19" s="31"/>
      <c r="Q19" s="27"/>
      <c r="R19" s="31">
        <f t="shared" si="1"/>
        <v>0</v>
      </c>
      <c r="S19" s="31" t="str">
        <f t="shared" si="0"/>
        <v/>
      </c>
      <c r="T19" s="33"/>
      <c r="U19" s="33"/>
    </row>
    <row r="20" ht="15" customHeight="1" spans="1:21">
      <c r="A20" s="27"/>
      <c r="B20" s="27"/>
      <c r="C20" s="28"/>
      <c r="D20" s="28"/>
      <c r="E20" s="107"/>
      <c r="F20" s="28"/>
      <c r="G20" s="27"/>
      <c r="H20" s="27"/>
      <c r="I20" s="29"/>
      <c r="J20" s="29"/>
      <c r="K20" s="34"/>
      <c r="L20" s="31"/>
      <c r="M20" s="30"/>
      <c r="N20" s="34"/>
      <c r="O20" s="31"/>
      <c r="P20" s="31"/>
      <c r="Q20" s="27"/>
      <c r="R20" s="31">
        <f t="shared" si="1"/>
        <v>0</v>
      </c>
      <c r="S20" s="31" t="str">
        <f t="shared" si="0"/>
        <v/>
      </c>
      <c r="T20" s="33"/>
      <c r="U20" s="33"/>
    </row>
    <row r="21" ht="15" customHeight="1" spans="1:21">
      <c r="A21" s="27"/>
      <c r="B21" s="27"/>
      <c r="C21" s="28"/>
      <c r="D21" s="28"/>
      <c r="E21" s="107"/>
      <c r="F21" s="28"/>
      <c r="G21" s="27"/>
      <c r="H21" s="27"/>
      <c r="I21" s="29"/>
      <c r="J21" s="29"/>
      <c r="K21" s="34"/>
      <c r="L21" s="31"/>
      <c r="M21" s="30"/>
      <c r="N21" s="34"/>
      <c r="O21" s="31"/>
      <c r="P21" s="31"/>
      <c r="Q21" s="27"/>
      <c r="R21" s="31">
        <f t="shared" si="1"/>
        <v>0</v>
      </c>
      <c r="S21" s="31" t="str">
        <f t="shared" si="0"/>
        <v/>
      </c>
      <c r="T21" s="33"/>
      <c r="U21" s="33"/>
    </row>
    <row r="22" ht="15" customHeight="1" spans="1:21">
      <c r="A22" s="27"/>
      <c r="B22" s="27"/>
      <c r="C22" s="28"/>
      <c r="D22" s="28"/>
      <c r="E22" s="107"/>
      <c r="F22" s="28"/>
      <c r="G22" s="27"/>
      <c r="H22" s="27"/>
      <c r="I22" s="29"/>
      <c r="J22" s="29"/>
      <c r="K22" s="34"/>
      <c r="L22" s="31"/>
      <c r="M22" s="30"/>
      <c r="N22" s="34"/>
      <c r="O22" s="31"/>
      <c r="P22" s="31"/>
      <c r="Q22" s="27"/>
      <c r="R22" s="31">
        <f t="shared" si="1"/>
        <v>0</v>
      </c>
      <c r="S22" s="31" t="str">
        <f t="shared" si="0"/>
        <v/>
      </c>
      <c r="T22" s="33"/>
      <c r="U22" s="33"/>
    </row>
    <row r="23" ht="15" customHeight="1" spans="1:21">
      <c r="A23" s="27"/>
      <c r="B23" s="27"/>
      <c r="C23" s="28"/>
      <c r="D23" s="28"/>
      <c r="E23" s="107"/>
      <c r="F23" s="28"/>
      <c r="G23" s="27"/>
      <c r="H23" s="27"/>
      <c r="I23" s="29"/>
      <c r="J23" s="29"/>
      <c r="K23" s="34"/>
      <c r="L23" s="31"/>
      <c r="M23" s="30"/>
      <c r="N23" s="34"/>
      <c r="O23" s="31"/>
      <c r="P23" s="31"/>
      <c r="Q23" s="27"/>
      <c r="R23" s="31">
        <f t="shared" si="1"/>
        <v>0</v>
      </c>
      <c r="S23" s="31" t="str">
        <f t="shared" si="0"/>
        <v/>
      </c>
      <c r="T23" s="33"/>
      <c r="U23" s="33"/>
    </row>
    <row r="24" ht="15" customHeight="1" spans="1:21">
      <c r="A24" s="27"/>
      <c r="B24" s="27"/>
      <c r="C24" s="28"/>
      <c r="D24" s="28"/>
      <c r="E24" s="107"/>
      <c r="F24" s="28"/>
      <c r="G24" s="27"/>
      <c r="H24" s="27"/>
      <c r="I24" s="29"/>
      <c r="J24" s="29"/>
      <c r="K24" s="34"/>
      <c r="L24" s="31"/>
      <c r="M24" s="30"/>
      <c r="N24" s="34"/>
      <c r="O24" s="31"/>
      <c r="P24" s="31"/>
      <c r="Q24" s="27"/>
      <c r="R24" s="31">
        <f t="shared" si="1"/>
        <v>0</v>
      </c>
      <c r="S24" s="31" t="str">
        <f t="shared" si="0"/>
        <v/>
      </c>
      <c r="T24" s="33"/>
      <c r="U24" s="33"/>
    </row>
    <row r="25" ht="15" customHeight="1" spans="1:21">
      <c r="A25" s="27"/>
      <c r="B25" s="27"/>
      <c r="C25" s="28"/>
      <c r="D25" s="28"/>
      <c r="E25" s="107"/>
      <c r="F25" s="28"/>
      <c r="G25" s="27"/>
      <c r="H25" s="27"/>
      <c r="I25" s="29"/>
      <c r="J25" s="29"/>
      <c r="K25" s="34"/>
      <c r="L25" s="31"/>
      <c r="M25" s="30"/>
      <c r="N25" s="34"/>
      <c r="O25" s="31"/>
      <c r="P25" s="31"/>
      <c r="Q25" s="27"/>
      <c r="R25" s="31">
        <f t="shared" si="1"/>
        <v>0</v>
      </c>
      <c r="S25" s="31" t="str">
        <f t="shared" si="0"/>
        <v/>
      </c>
      <c r="T25" s="33"/>
      <c r="U25" s="33"/>
    </row>
    <row r="26" ht="15" customHeight="1" spans="1:21">
      <c r="A26" s="27"/>
      <c r="B26" s="27"/>
      <c r="C26" s="28"/>
      <c r="D26" s="28"/>
      <c r="E26" s="107"/>
      <c r="F26" s="28"/>
      <c r="G26" s="27"/>
      <c r="H26" s="27"/>
      <c r="I26" s="29"/>
      <c r="J26" s="29"/>
      <c r="K26" s="34"/>
      <c r="L26" s="31"/>
      <c r="M26" s="30"/>
      <c r="N26" s="34"/>
      <c r="O26" s="31"/>
      <c r="P26" s="31"/>
      <c r="Q26" s="27"/>
      <c r="R26" s="31">
        <f t="shared" si="1"/>
        <v>0</v>
      </c>
      <c r="S26" s="31" t="str">
        <f t="shared" si="0"/>
        <v/>
      </c>
      <c r="T26" s="33"/>
      <c r="U26" s="33"/>
    </row>
    <row r="27" ht="15" customHeight="1" spans="1:21">
      <c r="A27" s="27"/>
      <c r="B27" s="27"/>
      <c r="C27" s="28"/>
      <c r="D27" s="28"/>
      <c r="E27" s="107"/>
      <c r="F27" s="28"/>
      <c r="G27" s="27"/>
      <c r="H27" s="27"/>
      <c r="I27" s="29"/>
      <c r="J27" s="29"/>
      <c r="K27" s="34"/>
      <c r="L27" s="31"/>
      <c r="M27" s="30"/>
      <c r="N27" s="34"/>
      <c r="O27" s="31"/>
      <c r="P27" s="31"/>
      <c r="Q27" s="27"/>
      <c r="R27" s="31">
        <f t="shared" si="1"/>
        <v>0</v>
      </c>
      <c r="S27" s="31" t="str">
        <f t="shared" si="0"/>
        <v/>
      </c>
      <c r="T27" s="33"/>
      <c r="U27" s="33"/>
    </row>
    <row r="28" ht="15" customHeight="1" spans="1:21">
      <c r="A28" s="27"/>
      <c r="B28" s="27"/>
      <c r="C28" s="28"/>
      <c r="D28" s="28"/>
      <c r="E28" s="107"/>
      <c r="F28" s="28"/>
      <c r="G28" s="27"/>
      <c r="H28" s="27"/>
      <c r="I28" s="29"/>
      <c r="J28" s="29"/>
      <c r="K28" s="34"/>
      <c r="L28" s="31"/>
      <c r="M28" s="30"/>
      <c r="N28" s="34"/>
      <c r="O28" s="31"/>
      <c r="P28" s="31"/>
      <c r="Q28" s="27"/>
      <c r="R28" s="31">
        <f t="shared" si="1"/>
        <v>0</v>
      </c>
      <c r="S28" s="31" t="str">
        <f t="shared" si="0"/>
        <v/>
      </c>
      <c r="T28" s="33"/>
      <c r="U28" s="33"/>
    </row>
    <row r="29" ht="15" customHeight="1" spans="1:21">
      <c r="A29" s="98" t="s">
        <v>475</v>
      </c>
      <c r="B29" s="99"/>
      <c r="C29" s="99"/>
      <c r="D29" s="27"/>
      <c r="E29" s="107"/>
      <c r="F29" s="28"/>
      <c r="G29" s="27"/>
      <c r="H29" s="27"/>
      <c r="I29" s="97"/>
      <c r="J29" s="97"/>
      <c r="K29" s="75"/>
      <c r="L29" s="31">
        <f>SUM(L8:L28)</f>
        <v>0</v>
      </c>
      <c r="M29" s="30">
        <f>SUM(M8:M28)</f>
        <v>0</v>
      </c>
      <c r="N29" s="34">
        <f>SUM(N8:N28)</f>
        <v>0</v>
      </c>
      <c r="O29" s="31">
        <f>SUM(O8:O28)</f>
        <v>0</v>
      </c>
      <c r="P29" s="31">
        <f>SUM(P8:P28)</f>
        <v>0</v>
      </c>
      <c r="Q29" s="27"/>
      <c r="R29" s="31">
        <f>SUM(R8:R28)</f>
        <v>0</v>
      </c>
      <c r="S29" s="31" t="str">
        <f t="shared" si="0"/>
        <v/>
      </c>
      <c r="T29" s="33"/>
      <c r="U29" s="33"/>
    </row>
    <row r="30" ht="15" customHeight="1" spans="1:21">
      <c r="A30" s="28" t="s">
        <v>514</v>
      </c>
      <c r="B30" s="28"/>
      <c r="C30" s="28"/>
      <c r="D30" s="67"/>
      <c r="E30" s="107"/>
      <c r="F30" s="28"/>
      <c r="G30" s="27"/>
      <c r="H30" s="27"/>
      <c r="I30" s="97"/>
      <c r="J30" s="97"/>
      <c r="K30" s="75"/>
      <c r="L30" s="31"/>
      <c r="M30" s="30"/>
      <c r="N30" s="34"/>
      <c r="O30" s="31"/>
      <c r="P30" s="31"/>
      <c r="Q30" s="27"/>
      <c r="R30" s="31"/>
      <c r="S30" s="31" t="str">
        <f t="shared" si="0"/>
        <v/>
      </c>
      <c r="T30" s="33"/>
      <c r="U30" s="33"/>
    </row>
    <row r="31" ht="15" customHeight="1" spans="1:21">
      <c r="A31" s="98" t="s">
        <v>478</v>
      </c>
      <c r="B31" s="98"/>
      <c r="C31" s="98"/>
      <c r="D31" s="129"/>
      <c r="E31" s="107"/>
      <c r="F31" s="28"/>
      <c r="G31" s="27"/>
      <c r="H31" s="27"/>
      <c r="I31" s="97"/>
      <c r="J31" s="97"/>
      <c r="K31" s="27"/>
      <c r="L31" s="31">
        <f>L29-L30</f>
        <v>0</v>
      </c>
      <c r="M31" s="30">
        <f>M29-M30</f>
        <v>0</v>
      </c>
      <c r="N31" s="34">
        <f>N29-N30</f>
        <v>0</v>
      </c>
      <c r="O31" s="31">
        <f>O29-O30</f>
        <v>0</v>
      </c>
      <c r="P31" s="31">
        <f>P29-P30</f>
        <v>0</v>
      </c>
      <c r="Q31" s="27"/>
      <c r="R31" s="31">
        <f>R29-R30</f>
        <v>0</v>
      </c>
      <c r="S31" s="31" t="str">
        <f t="shared" si="0"/>
        <v/>
      </c>
      <c r="T31" s="33"/>
      <c r="U31" s="33"/>
    </row>
  </sheetData>
  <mergeCells count="22">
    <mergeCell ref="A2:T2"/>
    <mergeCell ref="A3:T3"/>
    <mergeCell ref="L6:M6"/>
    <mergeCell ref="N6:O6"/>
    <mergeCell ref="P6:R6"/>
    <mergeCell ref="A29:C29"/>
    <mergeCell ref="A30:C30"/>
    <mergeCell ref="A31:C31"/>
    <mergeCell ref="A6:A7"/>
    <mergeCell ref="B6:B7"/>
    <mergeCell ref="C6:C7"/>
    <mergeCell ref="D6:D7"/>
    <mergeCell ref="E6:E7"/>
    <mergeCell ref="F6:F7"/>
    <mergeCell ref="G6:G7"/>
    <mergeCell ref="H6:H7"/>
    <mergeCell ref="I6:I7"/>
    <mergeCell ref="J6:J7"/>
    <mergeCell ref="K6:K7"/>
    <mergeCell ref="S6:S7"/>
    <mergeCell ref="T6:T7"/>
    <mergeCell ref="U6:U7"/>
  </mergeCells>
  <hyperlinks>
    <hyperlink ref="A1" location="索引目录!E39" display="返回索引页"/>
    <hyperlink ref="B1" location="固定资产汇总!B26"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E64"/>
  <sheetViews>
    <sheetView workbookViewId="0">
      <selection activeCell="B47" sqref="B47"/>
    </sheetView>
  </sheetViews>
  <sheetFormatPr defaultColWidth="9" defaultRowHeight="13" outlineLevelCol="4"/>
  <cols>
    <col min="1" max="2" width="30.25" style="330" customWidth="1"/>
    <col min="3" max="3" width="9" style="331"/>
    <col min="4" max="4" width="22.3333333333333" style="331" customWidth="1"/>
    <col min="5" max="5" width="23.8333333333333" style="331" customWidth="1"/>
    <col min="6" max="6" width="15.5833333333333" style="331" customWidth="1"/>
    <col min="7" max="16384" width="9" style="331"/>
  </cols>
  <sheetData>
    <row r="1" ht="21" spans="1:5">
      <c r="A1" s="332" t="s">
        <v>236</v>
      </c>
      <c r="B1" s="333"/>
      <c r="D1" s="332" t="s">
        <v>237</v>
      </c>
      <c r="E1" s="333"/>
    </row>
    <row r="2" spans="1:5">
      <c r="A2" s="334" t="e">
        <f>CONCATENATE(#REF!,#REF!,#REF!,#REF!,#REF!,#REF!)</f>
        <v>#REF!</v>
      </c>
      <c r="B2" s="334"/>
      <c r="D2" s="334" t="e">
        <f>A2</f>
        <v>#REF!</v>
      </c>
      <c r="E2" s="334"/>
    </row>
    <row r="3" ht="21" customHeight="1" spans="1:5">
      <c r="B3" s="335" t="s">
        <v>133</v>
      </c>
      <c r="D3" s="330"/>
      <c r="E3" s="335" t="s">
        <v>133</v>
      </c>
    </row>
    <row r="4" spans="1:5">
      <c r="A4" s="336" t="s">
        <v>238</v>
      </c>
      <c r="B4" s="336" t="s">
        <v>168</v>
      </c>
      <c r="D4" s="336" t="s">
        <v>238</v>
      </c>
      <c r="E4" s="336" t="s">
        <v>168</v>
      </c>
    </row>
    <row r="5" spans="1:5">
      <c r="A5" s="337" t="s">
        <v>202</v>
      </c>
      <c r="B5" s="338"/>
      <c r="D5" s="337" t="s">
        <v>202</v>
      </c>
      <c r="E5" s="338"/>
    </row>
    <row r="6" spans="1:5">
      <c r="A6" s="337" t="s">
        <v>8</v>
      </c>
      <c r="B6" s="338">
        <v>273512.92</v>
      </c>
      <c r="D6" s="337" t="s">
        <v>8</v>
      </c>
      <c r="E6" s="338">
        <v>273512.92</v>
      </c>
    </row>
    <row r="7" spans="1:5">
      <c r="A7" s="337" t="s">
        <v>16</v>
      </c>
      <c r="B7" s="338"/>
      <c r="D7" s="337" t="s">
        <v>16</v>
      </c>
      <c r="E7" s="338"/>
    </row>
    <row r="8" spans="1:5">
      <c r="A8" s="337" t="s">
        <v>25</v>
      </c>
      <c r="B8" s="338"/>
      <c r="D8" s="337" t="s">
        <v>25</v>
      </c>
      <c r="E8" s="338"/>
    </row>
    <row r="9" spans="1:5">
      <c r="A9" s="337" t="s">
        <v>204</v>
      </c>
      <c r="B9" s="338">
        <v>298000</v>
      </c>
      <c r="D9" s="337" t="s">
        <v>204</v>
      </c>
      <c r="E9" s="338">
        <v>298000</v>
      </c>
    </row>
    <row r="10" spans="1:5">
      <c r="A10" s="337" t="s">
        <v>206</v>
      </c>
      <c r="B10" s="338"/>
      <c r="D10" s="337" t="s">
        <v>206</v>
      </c>
      <c r="E10" s="338"/>
    </row>
    <row r="11" spans="1:5">
      <c r="A11" s="337" t="s">
        <v>33</v>
      </c>
      <c r="B11" s="338">
        <v>5094035.8</v>
      </c>
      <c r="D11" s="337" t="s">
        <v>33</v>
      </c>
      <c r="E11" s="338">
        <v>150</v>
      </c>
    </row>
    <row r="12" spans="1:5">
      <c r="A12" s="337" t="s">
        <v>39</v>
      </c>
      <c r="B12" s="338"/>
      <c r="D12" s="337" t="s">
        <v>39</v>
      </c>
      <c r="E12" s="338"/>
    </row>
    <row r="13" spans="1:5">
      <c r="A13" s="337" t="s">
        <v>57</v>
      </c>
      <c r="B13" s="338"/>
      <c r="D13" s="337" t="s">
        <v>57</v>
      </c>
      <c r="E13" s="338"/>
    </row>
    <row r="14" spans="1:5">
      <c r="A14" s="337" t="s">
        <v>59</v>
      </c>
      <c r="B14" s="338"/>
      <c r="D14" s="337" t="s">
        <v>59</v>
      </c>
      <c r="E14" s="338"/>
    </row>
    <row r="15" spans="1:5">
      <c r="A15" s="337" t="s">
        <v>208</v>
      </c>
      <c r="B15" s="338"/>
      <c r="D15" s="337" t="s">
        <v>208</v>
      </c>
      <c r="E15" s="338"/>
    </row>
    <row r="16" spans="1:5">
      <c r="A16" s="337" t="s">
        <v>102</v>
      </c>
      <c r="B16" s="338"/>
      <c r="D16" s="337" t="s">
        <v>102</v>
      </c>
      <c r="E16" s="338"/>
    </row>
    <row r="17" s="329" customFormat="1" spans="1:5">
      <c r="A17" s="339" t="s">
        <v>211</v>
      </c>
      <c r="B17" s="340">
        <f>SUM(B6:B16)</f>
        <v>5665548.72</v>
      </c>
      <c r="D17" s="339" t="s">
        <v>211</v>
      </c>
      <c r="E17" s="340">
        <f>SUM(E6:E16)</f>
        <v>571662.92</v>
      </c>
    </row>
    <row r="18" spans="1:5">
      <c r="A18" s="337" t="s">
        <v>212</v>
      </c>
      <c r="B18" s="338"/>
      <c r="D18" s="337" t="s">
        <v>212</v>
      </c>
      <c r="E18" s="338"/>
    </row>
    <row r="19" spans="1:5">
      <c r="A19" s="337" t="s">
        <v>64</v>
      </c>
      <c r="B19" s="338"/>
      <c r="D19" s="337" t="s">
        <v>64</v>
      </c>
      <c r="E19" s="338"/>
    </row>
    <row r="20" spans="1:5">
      <c r="A20" s="337" t="s">
        <v>65</v>
      </c>
      <c r="B20" s="338"/>
      <c r="D20" s="337" t="s">
        <v>65</v>
      </c>
      <c r="E20" s="338"/>
    </row>
    <row r="21" spans="1:5">
      <c r="A21" s="337" t="s">
        <v>66</v>
      </c>
      <c r="B21" s="338"/>
      <c r="D21" s="337" t="s">
        <v>66</v>
      </c>
      <c r="E21" s="338"/>
    </row>
    <row r="22" spans="1:5">
      <c r="A22" s="337" t="s">
        <v>67</v>
      </c>
      <c r="B22" s="338"/>
      <c r="D22" s="337" t="s">
        <v>67</v>
      </c>
      <c r="E22" s="338"/>
    </row>
    <row r="23" spans="1:5">
      <c r="A23" s="337" t="s">
        <v>68</v>
      </c>
      <c r="B23" s="338"/>
      <c r="D23" s="337" t="s">
        <v>68</v>
      </c>
      <c r="E23" s="338"/>
    </row>
    <row r="24" spans="1:5">
      <c r="A24" s="337" t="s">
        <v>69</v>
      </c>
      <c r="B24" s="338"/>
      <c r="D24" s="337" t="s">
        <v>69</v>
      </c>
      <c r="E24" s="338"/>
    </row>
    <row r="25" spans="1:5">
      <c r="A25" s="337" t="s">
        <v>70</v>
      </c>
      <c r="B25" s="338"/>
      <c r="D25" s="337" t="s">
        <v>70</v>
      </c>
      <c r="E25" s="338"/>
    </row>
    <row r="26" spans="1:5">
      <c r="A26" s="337" t="s">
        <v>75</v>
      </c>
      <c r="B26" s="338">
        <v>2916.93</v>
      </c>
      <c r="D26" s="337" t="s">
        <v>75</v>
      </c>
      <c r="E26" s="338">
        <v>7286.52</v>
      </c>
    </row>
    <row r="27" spans="1:5">
      <c r="A27" s="337" t="s">
        <v>84</v>
      </c>
      <c r="B27" s="338"/>
      <c r="D27" s="337" t="s">
        <v>84</v>
      </c>
      <c r="E27" s="338"/>
    </row>
    <row r="28" spans="1:5">
      <c r="A28" s="337" t="s">
        <v>90</v>
      </c>
      <c r="B28" s="338"/>
      <c r="D28" s="337" t="s">
        <v>90</v>
      </c>
      <c r="E28" s="338"/>
    </row>
    <row r="29" spans="1:5">
      <c r="A29" s="337" t="s">
        <v>91</v>
      </c>
      <c r="B29" s="338"/>
      <c r="D29" s="337" t="s">
        <v>91</v>
      </c>
      <c r="E29" s="338"/>
    </row>
    <row r="30" spans="1:5">
      <c r="A30" s="337" t="s">
        <v>92</v>
      </c>
      <c r="B30" s="338"/>
      <c r="D30" s="337" t="s">
        <v>92</v>
      </c>
      <c r="E30" s="338"/>
    </row>
    <row r="31" spans="1:5">
      <c r="A31" s="337" t="s">
        <v>93</v>
      </c>
      <c r="B31" s="338"/>
      <c r="D31" s="337" t="s">
        <v>93</v>
      </c>
      <c r="E31" s="338"/>
    </row>
    <row r="32" spans="1:5">
      <c r="A32" s="337" t="s">
        <v>98</v>
      </c>
      <c r="B32" s="338"/>
      <c r="D32" s="337" t="s">
        <v>98</v>
      </c>
      <c r="E32" s="338"/>
    </row>
    <row r="33" spans="1:5">
      <c r="A33" s="337" t="s">
        <v>99</v>
      </c>
      <c r="B33" s="338"/>
      <c r="D33" s="337" t="s">
        <v>99</v>
      </c>
      <c r="E33" s="338"/>
    </row>
    <row r="34" spans="1:5">
      <c r="A34" s="337" t="s">
        <v>100</v>
      </c>
      <c r="B34" s="338"/>
      <c r="D34" s="337" t="s">
        <v>100</v>
      </c>
      <c r="E34" s="338"/>
    </row>
    <row r="35" spans="1:5">
      <c r="A35" s="337" t="s">
        <v>101</v>
      </c>
      <c r="B35" s="338"/>
      <c r="D35" s="337" t="s">
        <v>101</v>
      </c>
      <c r="E35" s="338"/>
    </row>
    <row r="36" spans="1:5">
      <c r="A36" s="337" t="s">
        <v>102</v>
      </c>
      <c r="B36" s="338"/>
      <c r="D36" s="337" t="s">
        <v>102</v>
      </c>
      <c r="E36" s="338"/>
    </row>
    <row r="37" s="329" customFormat="1" spans="1:5">
      <c r="A37" s="339" t="s">
        <v>224</v>
      </c>
      <c r="B37" s="340">
        <f>SUM(B19:B36)</f>
        <v>2916.93</v>
      </c>
      <c r="D37" s="339" t="s">
        <v>224</v>
      </c>
      <c r="E37" s="340">
        <f>SUM(E19:E36)</f>
        <v>7286.52</v>
      </c>
    </row>
    <row r="38" s="329" customFormat="1" spans="1:5">
      <c r="A38" s="339" t="s">
        <v>230</v>
      </c>
      <c r="B38" s="340">
        <f>B17+B37</f>
        <v>5668465.65</v>
      </c>
      <c r="D38" s="339" t="s">
        <v>230</v>
      </c>
      <c r="E38" s="340">
        <f>E17+E37</f>
        <v>578949.44</v>
      </c>
    </row>
    <row r="39" spans="1:5">
      <c r="A39" s="337" t="s">
        <v>203</v>
      </c>
      <c r="B39" s="338"/>
      <c r="D39" s="337" t="s">
        <v>203</v>
      </c>
      <c r="E39" s="338"/>
    </row>
    <row r="40" spans="1:5">
      <c r="A40" s="337" t="s">
        <v>11</v>
      </c>
      <c r="B40" s="338"/>
      <c r="D40" s="337" t="s">
        <v>11</v>
      </c>
      <c r="E40" s="338"/>
    </row>
    <row r="41" spans="1:5">
      <c r="A41" s="337" t="s">
        <v>13</v>
      </c>
      <c r="B41" s="338"/>
      <c r="D41" s="337" t="s">
        <v>13</v>
      </c>
      <c r="E41" s="338"/>
    </row>
    <row r="42" spans="1:5">
      <c r="A42" s="337" t="s">
        <v>15</v>
      </c>
      <c r="B42" s="338"/>
      <c r="D42" s="337" t="s">
        <v>15</v>
      </c>
      <c r="E42" s="338"/>
    </row>
    <row r="43" spans="1:5">
      <c r="A43" s="337" t="s">
        <v>205</v>
      </c>
      <c r="B43" s="338">
        <v>133000</v>
      </c>
      <c r="D43" s="337" t="s">
        <v>205</v>
      </c>
      <c r="E43" s="338">
        <v>133000</v>
      </c>
    </row>
    <row r="44" spans="1:5">
      <c r="A44" s="337" t="s">
        <v>207</v>
      </c>
      <c r="B44" s="338"/>
      <c r="D44" s="337" t="s">
        <v>207</v>
      </c>
      <c r="E44" s="338"/>
    </row>
    <row r="45" spans="1:5">
      <c r="A45" s="337" t="s">
        <v>24</v>
      </c>
      <c r="B45" s="338"/>
      <c r="D45" s="337" t="s">
        <v>24</v>
      </c>
      <c r="E45" s="338"/>
    </row>
    <row r="46" spans="1:5">
      <c r="A46" s="337" t="s">
        <v>26</v>
      </c>
      <c r="B46" s="338">
        <v>4194.5</v>
      </c>
      <c r="D46" s="337" t="s">
        <v>26</v>
      </c>
      <c r="E46" s="338">
        <v>4194.5</v>
      </c>
    </row>
    <row r="47" spans="1:5">
      <c r="A47" s="337" t="s">
        <v>28</v>
      </c>
      <c r="B47" s="338">
        <v>13617.92</v>
      </c>
      <c r="D47" s="337" t="s">
        <v>28</v>
      </c>
      <c r="E47" s="338">
        <v>326.92</v>
      </c>
    </row>
    <row r="48" spans="1:5">
      <c r="A48" s="337" t="s">
        <v>30</v>
      </c>
      <c r="B48" s="338">
        <v>1000000</v>
      </c>
      <c r="D48" s="337" t="s">
        <v>30</v>
      </c>
      <c r="E48" s="338">
        <v>1000000</v>
      </c>
    </row>
    <row r="49" spans="1:5">
      <c r="A49" s="337" t="s">
        <v>209</v>
      </c>
      <c r="B49" s="338"/>
      <c r="D49" s="337" t="s">
        <v>209</v>
      </c>
      <c r="E49" s="338"/>
    </row>
    <row r="50" spans="1:5">
      <c r="A50" s="337" t="s">
        <v>210</v>
      </c>
      <c r="B50" s="338"/>
      <c r="D50" s="337" t="s">
        <v>210</v>
      </c>
      <c r="E50" s="338"/>
    </row>
    <row r="51" spans="1:5">
      <c r="A51" s="337" t="s">
        <v>41</v>
      </c>
      <c r="B51" s="338"/>
      <c r="D51" s="337" t="s">
        <v>41</v>
      </c>
      <c r="E51" s="338"/>
    </row>
    <row r="52" s="329" customFormat="1" spans="1:5">
      <c r="A52" s="339" t="s">
        <v>213</v>
      </c>
      <c r="B52" s="340">
        <f>SUM(B40:B51)</f>
        <v>1150812.42</v>
      </c>
      <c r="D52" s="339" t="s">
        <v>213</v>
      </c>
      <c r="E52" s="340">
        <f>SUM(E40:E51)</f>
        <v>1137521.42</v>
      </c>
    </row>
    <row r="53" spans="1:5">
      <c r="A53" s="337" t="s">
        <v>214</v>
      </c>
      <c r="B53" s="338"/>
      <c r="D53" s="337" t="s">
        <v>214</v>
      </c>
      <c r="E53" s="338"/>
    </row>
    <row r="54" spans="1:5">
      <c r="A54" s="337" t="s">
        <v>44</v>
      </c>
      <c r="B54" s="338"/>
      <c r="D54" s="337" t="s">
        <v>44</v>
      </c>
      <c r="E54" s="338"/>
    </row>
    <row r="55" spans="1:5">
      <c r="A55" s="337" t="s">
        <v>46</v>
      </c>
      <c r="B55" s="338"/>
      <c r="D55" s="337" t="s">
        <v>46</v>
      </c>
      <c r="E55" s="338"/>
    </row>
    <row r="56" spans="1:5">
      <c r="A56" s="337" t="s">
        <v>48</v>
      </c>
      <c r="B56" s="338"/>
      <c r="D56" s="337" t="s">
        <v>48</v>
      </c>
      <c r="E56" s="338"/>
    </row>
    <row r="57" spans="1:5">
      <c r="A57" s="337" t="s">
        <v>50</v>
      </c>
      <c r="B57" s="338"/>
      <c r="D57" s="337" t="s">
        <v>50</v>
      </c>
      <c r="E57" s="338"/>
    </row>
    <row r="58" spans="1:5">
      <c r="A58" s="337" t="s">
        <v>54</v>
      </c>
      <c r="B58" s="338"/>
      <c r="D58" s="337" t="s">
        <v>54</v>
      </c>
      <c r="E58" s="338"/>
    </row>
    <row r="59" spans="1:5">
      <c r="A59" s="337" t="s">
        <v>56</v>
      </c>
      <c r="B59" s="338"/>
      <c r="D59" s="337" t="s">
        <v>56</v>
      </c>
      <c r="E59" s="338"/>
    </row>
    <row r="60" spans="1:5">
      <c r="A60" s="337" t="s">
        <v>58</v>
      </c>
      <c r="B60" s="338"/>
      <c r="D60" s="337" t="s">
        <v>58</v>
      </c>
      <c r="E60" s="338"/>
    </row>
    <row r="61" spans="1:5">
      <c r="A61" s="337" t="s">
        <v>60</v>
      </c>
      <c r="B61" s="338"/>
      <c r="D61" s="337" t="s">
        <v>60</v>
      </c>
      <c r="E61" s="338"/>
    </row>
    <row r="62" spans="1:5">
      <c r="A62" s="339" t="s">
        <v>215</v>
      </c>
      <c r="B62" s="340">
        <f>SUM(B53:B61)</f>
        <v>0</v>
      </c>
      <c r="D62" s="339" t="s">
        <v>215</v>
      </c>
      <c r="E62" s="340">
        <f>SUM(E53:E61)</f>
        <v>0</v>
      </c>
    </row>
    <row r="63" spans="1:5">
      <c r="A63" s="339" t="s">
        <v>216</v>
      </c>
      <c r="B63" s="340">
        <f>B52+B62</f>
        <v>1150812.42</v>
      </c>
      <c r="D63" s="339" t="s">
        <v>216</v>
      </c>
      <c r="E63" s="340">
        <f>E52+E62</f>
        <v>1137521.42</v>
      </c>
    </row>
    <row r="64" spans="1:5">
      <c r="A64" s="339" t="s">
        <v>229</v>
      </c>
      <c r="B64" s="340">
        <f>B38-B63</f>
        <v>4517653.23</v>
      </c>
      <c r="D64" s="339" t="s">
        <v>229</v>
      </c>
      <c r="E64" s="340">
        <f>E38-E63</f>
        <v>-558571.98</v>
      </c>
    </row>
  </sheetData>
  <mergeCells count="4">
    <mergeCell ref="A1:B1"/>
    <mergeCell ref="D1:E1"/>
    <mergeCell ref="A2:B2"/>
    <mergeCell ref="D2:E2"/>
  </mergeCells>
  <pageMargins left="0.75" right="0.75" top="1" bottom="1" header="0.5" footer="0.5"/>
  <pageSetup paperSize="9" orientation="portrait"/>
  <headerFooter alignWithMargins="0"/>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57"/>
  <dimension ref="A1:R31"/>
  <sheetViews>
    <sheetView zoomScale="90" zoomScaleNormal="90" workbookViewId="0">
      <pane ySplit="7" topLeftCell="A8" activePane="bottomLeft" state="frozen"/>
      <selection/>
      <selection pane="bottomLeft" activeCell="B8" sqref="B8:M18"/>
    </sheetView>
  </sheetViews>
  <sheetFormatPr defaultColWidth="9" defaultRowHeight="15.75" customHeight="1"/>
  <cols>
    <col min="1" max="1" width="5.08333333333333" style="15" customWidth="1"/>
    <col min="2" max="2" width="7.58333333333333" style="15" customWidth="1"/>
    <col min="3" max="3" width="14.3333333333333" style="15" customWidth="1"/>
    <col min="4" max="4" width="17.3333333333333" style="15" customWidth="1"/>
    <col min="5" max="5" width="21" style="15" customWidth="1"/>
    <col min="6" max="6" width="5.33333333333333" style="15" customWidth="1"/>
    <col min="7" max="7" width="4.58333333333333" style="15" customWidth="1"/>
    <col min="8" max="8" width="10" style="15" customWidth="1"/>
    <col min="9" max="9" width="11.5" style="15" customWidth="1"/>
    <col min="10" max="11" width="11" style="15" hidden="1" customWidth="1" outlineLevel="1"/>
    <col min="12" max="12" width="11" style="15" customWidth="1" collapsed="1"/>
    <col min="13" max="14" width="11" style="15" customWidth="1"/>
    <col min="15" max="15" width="7" style="15" customWidth="1"/>
    <col min="16" max="16" width="11" style="15" customWidth="1"/>
    <col min="17" max="17" width="5" style="15" customWidth="1"/>
    <col min="18" max="18" width="6" style="15" customWidth="1"/>
    <col min="19" max="16384" width="9" style="15"/>
  </cols>
  <sheetData>
    <row r="1" s="85" customFormat="1" ht="10.5" spans="1:18">
      <c r="A1" s="90" t="s">
        <v>412</v>
      </c>
      <c r="B1" s="86" t="s">
        <v>362</v>
      </c>
      <c r="C1" s="87"/>
      <c r="D1" s="87"/>
      <c r="E1" s="87"/>
      <c r="F1" s="87"/>
      <c r="G1" s="87"/>
      <c r="H1" s="87"/>
      <c r="I1" s="87"/>
      <c r="J1" s="87"/>
      <c r="K1" s="87"/>
      <c r="L1" s="87"/>
      <c r="M1" s="87"/>
      <c r="N1" s="87"/>
      <c r="O1" s="87"/>
      <c r="P1" s="87"/>
      <c r="Q1" s="87"/>
      <c r="R1" s="87"/>
    </row>
    <row r="2" s="12" customFormat="1" ht="30" customHeight="1" spans="1:18">
      <c r="A2" s="19" t="s">
        <v>867</v>
      </c>
      <c r="B2" s="19"/>
      <c r="C2" s="19"/>
      <c r="D2" s="19"/>
      <c r="E2" s="19"/>
      <c r="F2" s="19"/>
      <c r="G2" s="19"/>
      <c r="H2" s="19"/>
      <c r="I2" s="19"/>
      <c r="J2" s="19"/>
      <c r="K2" s="19"/>
      <c r="L2" s="19"/>
      <c r="M2" s="19"/>
      <c r="N2" s="19"/>
      <c r="O2" s="19"/>
      <c r="P2" s="19"/>
      <c r="Q2" s="19"/>
      <c r="R2" s="19"/>
    </row>
    <row r="3" ht="15" customHeight="1" spans="1:18">
      <c r="A3" s="20" t="e">
        <f>CONCATENATE(#REF!,#REF!,#REF!,#REF!,#REF!,#REF!,#REF!)</f>
        <v>#REF!</v>
      </c>
      <c r="B3" s="20"/>
      <c r="C3" s="20"/>
      <c r="D3" s="20"/>
      <c r="E3" s="20"/>
      <c r="F3" s="20"/>
      <c r="G3" s="20"/>
      <c r="H3" s="21"/>
      <c r="I3" s="21"/>
      <c r="J3" s="21"/>
      <c r="K3" s="21"/>
      <c r="L3" s="21"/>
      <c r="M3" s="21"/>
      <c r="N3" s="21"/>
      <c r="O3" s="21"/>
      <c r="P3" s="21"/>
      <c r="Q3" s="21"/>
      <c r="R3" s="21"/>
    </row>
    <row r="4" ht="15" customHeight="1" spans="1:18">
      <c r="A4" s="20"/>
      <c r="B4" s="20"/>
      <c r="C4" s="20"/>
      <c r="D4" s="20"/>
      <c r="E4" s="20"/>
      <c r="F4" s="20"/>
      <c r="G4" s="20"/>
      <c r="H4" s="21"/>
      <c r="I4" s="21"/>
      <c r="J4" s="22"/>
      <c r="K4" s="21"/>
      <c r="L4" s="21"/>
      <c r="M4" s="21"/>
      <c r="N4" s="21"/>
      <c r="O4" s="21"/>
      <c r="P4" s="21"/>
      <c r="Q4" s="21"/>
      <c r="R4" s="22" t="s">
        <v>868</v>
      </c>
    </row>
    <row r="5" ht="15" customHeight="1" spans="1:18">
      <c r="A5" s="23" t="e">
        <f>#REF!&amp;#REF!</f>
        <v>#REF!</v>
      </c>
      <c r="R5" s="22" t="s">
        <v>282</v>
      </c>
    </row>
    <row r="6" s="13" customFormat="1" ht="15" customHeight="1" spans="1:18">
      <c r="A6" s="24" t="s">
        <v>283</v>
      </c>
      <c r="B6" s="52" t="s">
        <v>819</v>
      </c>
      <c r="C6" s="52" t="s">
        <v>820</v>
      </c>
      <c r="D6" s="52" t="s">
        <v>555</v>
      </c>
      <c r="E6" s="52" t="s">
        <v>821</v>
      </c>
      <c r="F6" s="52" t="s">
        <v>556</v>
      </c>
      <c r="G6" s="52" t="s">
        <v>557</v>
      </c>
      <c r="H6" s="52" t="s">
        <v>822</v>
      </c>
      <c r="I6" s="52" t="s">
        <v>591</v>
      </c>
      <c r="J6" s="24" t="s">
        <v>243</v>
      </c>
      <c r="K6" s="25"/>
      <c r="L6" s="102" t="s">
        <v>244</v>
      </c>
      <c r="M6" s="103"/>
      <c r="N6" s="24" t="s">
        <v>245</v>
      </c>
      <c r="O6" s="24"/>
      <c r="P6" s="24"/>
      <c r="Q6" s="52" t="s">
        <v>285</v>
      </c>
      <c r="R6" s="52" t="s">
        <v>419</v>
      </c>
    </row>
    <row r="7" s="13" customFormat="1" ht="15" customHeight="1" spans="1:18">
      <c r="A7" s="24"/>
      <c r="B7" s="24"/>
      <c r="C7" s="24"/>
      <c r="D7" s="24"/>
      <c r="E7" s="24"/>
      <c r="F7" s="24"/>
      <c r="G7" s="24"/>
      <c r="H7" s="24"/>
      <c r="I7" s="24"/>
      <c r="J7" s="24" t="s">
        <v>735</v>
      </c>
      <c r="K7" s="25" t="s">
        <v>736</v>
      </c>
      <c r="L7" s="36" t="s">
        <v>735</v>
      </c>
      <c r="M7" s="24" t="s">
        <v>736</v>
      </c>
      <c r="N7" s="24" t="s">
        <v>735</v>
      </c>
      <c r="O7" s="24" t="s">
        <v>594</v>
      </c>
      <c r="P7" s="24" t="s">
        <v>736</v>
      </c>
      <c r="Q7" s="24"/>
      <c r="R7" s="24"/>
    </row>
    <row r="8" ht="15" customHeight="1" spans="1:18">
      <c r="A8" s="27">
        <v>1</v>
      </c>
      <c r="B8" s="33"/>
      <c r="C8" s="28"/>
      <c r="D8" s="28"/>
      <c r="E8" s="28"/>
      <c r="F8" s="117"/>
      <c r="G8" s="27"/>
      <c r="H8" s="29"/>
      <c r="I8" s="29"/>
      <c r="J8" s="31"/>
      <c r="K8" s="30"/>
      <c r="L8" s="34"/>
      <c r="M8" s="31"/>
      <c r="N8" s="31"/>
      <c r="O8" s="27"/>
      <c r="P8" s="31">
        <f>ROUND(N8*O8/100,0)</f>
        <v>0</v>
      </c>
      <c r="Q8" s="31" t="str">
        <f>IF(OR(AND(M8=0,P8=0,),P8=0,),"",(P8-M8)/M8*100)</f>
        <v/>
      </c>
      <c r="R8" s="33"/>
    </row>
    <row r="9" ht="15" customHeight="1" spans="1:18">
      <c r="A9" s="27">
        <v>2</v>
      </c>
      <c r="B9" s="33"/>
      <c r="C9" s="28"/>
      <c r="D9" s="28"/>
      <c r="E9" s="28"/>
      <c r="F9" s="117"/>
      <c r="G9" s="27"/>
      <c r="H9" s="29"/>
      <c r="I9" s="29"/>
      <c r="J9" s="31"/>
      <c r="K9" s="30"/>
      <c r="L9" s="34"/>
      <c r="M9" s="31"/>
      <c r="N9" s="31"/>
      <c r="O9" s="27"/>
      <c r="P9" s="31">
        <f t="shared" ref="P9:P28" si="0">ROUND(N9*O9/100,0)</f>
        <v>0</v>
      </c>
      <c r="Q9" s="31" t="str">
        <f t="shared" ref="Q9:Q31" si="1">IF(OR(AND(M9=0,P9=0,),P9=0,),"",(P9-M9)/M9*100)</f>
        <v/>
      </c>
      <c r="R9" s="33"/>
    </row>
    <row r="10" ht="15" customHeight="1" spans="1:18">
      <c r="A10" s="27">
        <v>3</v>
      </c>
      <c r="B10" s="33"/>
      <c r="C10" s="28"/>
      <c r="D10" s="28"/>
      <c r="E10" s="28"/>
      <c r="F10" s="117"/>
      <c r="G10" s="27"/>
      <c r="H10" s="29"/>
      <c r="I10" s="29"/>
      <c r="J10" s="31"/>
      <c r="K10" s="30"/>
      <c r="L10" s="34"/>
      <c r="M10" s="31"/>
      <c r="N10" s="31"/>
      <c r="O10" s="27"/>
      <c r="P10" s="31">
        <f t="shared" si="0"/>
        <v>0</v>
      </c>
      <c r="Q10" s="31" t="str">
        <f t="shared" si="1"/>
        <v/>
      </c>
      <c r="R10" s="33"/>
    </row>
    <row r="11" ht="15" customHeight="1" spans="1:18">
      <c r="A11" s="27">
        <v>4</v>
      </c>
      <c r="B11" s="33"/>
      <c r="C11" s="28"/>
      <c r="D11" s="28"/>
      <c r="E11" s="28"/>
      <c r="F11" s="117"/>
      <c r="G11" s="27"/>
      <c r="H11" s="29"/>
      <c r="I11" s="29"/>
      <c r="J11" s="31"/>
      <c r="K11" s="30"/>
      <c r="L11" s="34"/>
      <c r="M11" s="31"/>
      <c r="N11" s="31"/>
      <c r="O11" s="27"/>
      <c r="P11" s="31">
        <f t="shared" si="0"/>
        <v>0</v>
      </c>
      <c r="Q11" s="31" t="str">
        <f t="shared" si="1"/>
        <v/>
      </c>
      <c r="R11" s="33"/>
    </row>
    <row r="12" ht="15" customHeight="1" spans="1:18">
      <c r="A12" s="27">
        <v>5</v>
      </c>
      <c r="B12" s="33"/>
      <c r="C12" s="28"/>
      <c r="D12" s="28"/>
      <c r="E12" s="28"/>
      <c r="F12" s="117"/>
      <c r="G12" s="27"/>
      <c r="H12" s="29"/>
      <c r="I12" s="29"/>
      <c r="J12" s="31"/>
      <c r="K12" s="30"/>
      <c r="L12" s="34"/>
      <c r="M12" s="31"/>
      <c r="N12" s="31"/>
      <c r="O12" s="27"/>
      <c r="P12" s="31">
        <f t="shared" si="0"/>
        <v>0</v>
      </c>
      <c r="Q12" s="31" t="str">
        <f t="shared" si="1"/>
        <v/>
      </c>
      <c r="R12" s="33"/>
    </row>
    <row r="13" ht="15" customHeight="1" spans="1:18">
      <c r="A13" s="27">
        <v>6</v>
      </c>
      <c r="B13" s="33"/>
      <c r="C13" s="28"/>
      <c r="D13" s="28"/>
      <c r="E13" s="28"/>
      <c r="F13" s="117"/>
      <c r="G13" s="27"/>
      <c r="H13" s="29"/>
      <c r="I13" s="29"/>
      <c r="J13" s="31"/>
      <c r="K13" s="30"/>
      <c r="L13" s="34"/>
      <c r="M13" s="31"/>
      <c r="N13" s="31"/>
      <c r="O13" s="27"/>
      <c r="P13" s="31">
        <f t="shared" si="0"/>
        <v>0</v>
      </c>
      <c r="Q13" s="31" t="str">
        <f t="shared" si="1"/>
        <v/>
      </c>
      <c r="R13" s="33"/>
    </row>
    <row r="14" ht="15" customHeight="1" spans="1:18">
      <c r="A14" s="27">
        <v>7</v>
      </c>
      <c r="B14" s="33"/>
      <c r="C14" s="28"/>
      <c r="D14" s="28"/>
      <c r="E14" s="28"/>
      <c r="F14" s="117"/>
      <c r="G14" s="27"/>
      <c r="H14" s="135"/>
      <c r="I14" s="135"/>
      <c r="J14" s="31"/>
      <c r="K14" s="30"/>
      <c r="L14" s="34"/>
      <c r="M14" s="31"/>
      <c r="N14" s="31"/>
      <c r="O14" s="27"/>
      <c r="P14" s="31">
        <f t="shared" si="0"/>
        <v>0</v>
      </c>
      <c r="Q14" s="31" t="str">
        <f t="shared" si="1"/>
        <v/>
      </c>
      <c r="R14" s="33"/>
    </row>
    <row r="15" ht="15" customHeight="1" spans="1:18">
      <c r="A15" s="27">
        <v>8</v>
      </c>
      <c r="B15" s="33"/>
      <c r="C15" s="28"/>
      <c r="D15" s="28"/>
      <c r="E15" s="58"/>
      <c r="F15" s="117"/>
      <c r="G15" s="27"/>
      <c r="H15" s="29"/>
      <c r="I15" s="29"/>
      <c r="J15" s="31"/>
      <c r="K15" s="30"/>
      <c r="L15" s="34"/>
      <c r="M15" s="31"/>
      <c r="N15" s="31"/>
      <c r="O15" s="27"/>
      <c r="P15" s="31">
        <f t="shared" si="0"/>
        <v>0</v>
      </c>
      <c r="Q15" s="31" t="str">
        <f t="shared" si="1"/>
        <v/>
      </c>
      <c r="R15" s="33"/>
    </row>
    <row r="16" ht="15" customHeight="1" spans="1:18">
      <c r="A16" s="27">
        <v>9</v>
      </c>
      <c r="B16" s="33"/>
      <c r="C16" s="28"/>
      <c r="D16" s="58"/>
      <c r="E16" s="58"/>
      <c r="F16" s="117"/>
      <c r="G16" s="27"/>
      <c r="H16" s="29"/>
      <c r="I16" s="29"/>
      <c r="J16" s="31"/>
      <c r="K16" s="30"/>
      <c r="L16" s="34"/>
      <c r="M16" s="31"/>
      <c r="N16" s="31"/>
      <c r="O16" s="27"/>
      <c r="P16" s="31">
        <f t="shared" si="0"/>
        <v>0</v>
      </c>
      <c r="Q16" s="31" t="str">
        <f t="shared" si="1"/>
        <v/>
      </c>
      <c r="R16" s="33"/>
    </row>
    <row r="17" ht="15" customHeight="1" spans="1:18">
      <c r="A17" s="27">
        <v>10</v>
      </c>
      <c r="B17" s="33"/>
      <c r="C17" s="28"/>
      <c r="D17" s="28"/>
      <c r="E17" s="28"/>
      <c r="F17" s="117"/>
      <c r="G17" s="27"/>
      <c r="H17" s="29"/>
      <c r="I17" s="29"/>
      <c r="J17" s="31"/>
      <c r="K17" s="30"/>
      <c r="L17" s="34"/>
      <c r="M17" s="31"/>
      <c r="N17" s="31"/>
      <c r="O17" s="27"/>
      <c r="P17" s="31">
        <f t="shared" si="0"/>
        <v>0</v>
      </c>
      <c r="Q17" s="31" t="str">
        <f t="shared" si="1"/>
        <v/>
      </c>
      <c r="R17" s="33"/>
    </row>
    <row r="18" ht="15" customHeight="1" spans="1:18">
      <c r="A18" s="27"/>
      <c r="B18" s="27"/>
      <c r="C18" s="28"/>
      <c r="D18" s="28"/>
      <c r="E18" s="28"/>
      <c r="F18" s="27"/>
      <c r="G18" s="27"/>
      <c r="H18" s="29"/>
      <c r="I18" s="29"/>
      <c r="J18" s="31"/>
      <c r="K18" s="30"/>
      <c r="L18" s="34"/>
      <c r="M18" s="31"/>
      <c r="N18" s="31"/>
      <c r="O18" s="27"/>
      <c r="P18" s="31">
        <f t="shared" si="0"/>
        <v>0</v>
      </c>
      <c r="Q18" s="31" t="str">
        <f t="shared" si="1"/>
        <v/>
      </c>
      <c r="R18" s="33"/>
    </row>
    <row r="19" ht="15" customHeight="1" spans="1:18">
      <c r="A19" s="27"/>
      <c r="B19" s="27"/>
      <c r="C19" s="28"/>
      <c r="D19" s="28"/>
      <c r="E19" s="28"/>
      <c r="F19" s="27"/>
      <c r="G19" s="27"/>
      <c r="H19" s="29"/>
      <c r="I19" s="29"/>
      <c r="J19" s="31"/>
      <c r="K19" s="30"/>
      <c r="L19" s="34"/>
      <c r="M19" s="31"/>
      <c r="N19" s="31"/>
      <c r="O19" s="27"/>
      <c r="P19" s="31">
        <f t="shared" si="0"/>
        <v>0</v>
      </c>
      <c r="Q19" s="31" t="str">
        <f t="shared" si="1"/>
        <v/>
      </c>
      <c r="R19" s="33"/>
    </row>
    <row r="20" ht="15" customHeight="1" spans="1:18">
      <c r="A20" s="27"/>
      <c r="B20" s="27"/>
      <c r="C20" s="28"/>
      <c r="D20" s="28"/>
      <c r="E20" s="28"/>
      <c r="F20" s="27"/>
      <c r="G20" s="27"/>
      <c r="H20" s="29"/>
      <c r="I20" s="29"/>
      <c r="J20" s="31"/>
      <c r="K20" s="30"/>
      <c r="L20" s="34"/>
      <c r="M20" s="31"/>
      <c r="N20" s="31"/>
      <c r="O20" s="27"/>
      <c r="P20" s="31">
        <f t="shared" si="0"/>
        <v>0</v>
      </c>
      <c r="Q20" s="31" t="str">
        <f t="shared" si="1"/>
        <v/>
      </c>
      <c r="R20" s="33"/>
    </row>
    <row r="21" ht="15" customHeight="1" spans="1:18">
      <c r="A21" s="27"/>
      <c r="B21" s="27"/>
      <c r="C21" s="28"/>
      <c r="D21" s="28"/>
      <c r="E21" s="28"/>
      <c r="F21" s="27"/>
      <c r="G21" s="27"/>
      <c r="H21" s="29"/>
      <c r="I21" s="29"/>
      <c r="J21" s="31"/>
      <c r="K21" s="30"/>
      <c r="L21" s="34"/>
      <c r="M21" s="31"/>
      <c r="N21" s="31"/>
      <c r="O21" s="27"/>
      <c r="P21" s="31">
        <f t="shared" si="0"/>
        <v>0</v>
      </c>
      <c r="Q21" s="31" t="str">
        <f t="shared" si="1"/>
        <v/>
      </c>
      <c r="R21" s="33"/>
    </row>
    <row r="22" ht="15" customHeight="1" spans="1:18">
      <c r="A22" s="27"/>
      <c r="B22" s="27"/>
      <c r="C22" s="28"/>
      <c r="D22" s="28"/>
      <c r="E22" s="28"/>
      <c r="F22" s="27"/>
      <c r="G22" s="27"/>
      <c r="H22" s="29"/>
      <c r="I22" s="29"/>
      <c r="J22" s="31"/>
      <c r="K22" s="30"/>
      <c r="L22" s="34"/>
      <c r="M22" s="31"/>
      <c r="N22" s="31"/>
      <c r="O22" s="27"/>
      <c r="P22" s="31">
        <f t="shared" si="0"/>
        <v>0</v>
      </c>
      <c r="Q22" s="31" t="str">
        <f t="shared" si="1"/>
        <v/>
      </c>
      <c r="R22" s="33"/>
    </row>
    <row r="23" ht="15" customHeight="1" spans="1:18">
      <c r="A23" s="27"/>
      <c r="B23" s="27"/>
      <c r="C23" s="28"/>
      <c r="D23" s="28"/>
      <c r="E23" s="28"/>
      <c r="F23" s="27"/>
      <c r="G23" s="27"/>
      <c r="H23" s="29"/>
      <c r="I23" s="29"/>
      <c r="J23" s="31"/>
      <c r="K23" s="30"/>
      <c r="L23" s="34"/>
      <c r="M23" s="31"/>
      <c r="N23" s="31"/>
      <c r="O23" s="27"/>
      <c r="P23" s="31">
        <f t="shared" si="0"/>
        <v>0</v>
      </c>
      <c r="Q23" s="31" t="str">
        <f t="shared" si="1"/>
        <v/>
      </c>
      <c r="R23" s="33"/>
    </row>
    <row r="24" ht="15" customHeight="1" spans="1:18">
      <c r="A24" s="27"/>
      <c r="B24" s="27"/>
      <c r="C24" s="28"/>
      <c r="D24" s="28"/>
      <c r="E24" s="28"/>
      <c r="F24" s="27"/>
      <c r="G24" s="27"/>
      <c r="H24" s="29"/>
      <c r="I24" s="29"/>
      <c r="J24" s="31"/>
      <c r="K24" s="30"/>
      <c r="L24" s="34"/>
      <c r="M24" s="31"/>
      <c r="N24" s="31"/>
      <c r="O24" s="27"/>
      <c r="P24" s="31">
        <f t="shared" si="0"/>
        <v>0</v>
      </c>
      <c r="Q24" s="31" t="str">
        <f t="shared" si="1"/>
        <v/>
      </c>
      <c r="R24" s="33"/>
    </row>
    <row r="25" ht="15" customHeight="1" spans="1:18">
      <c r="A25" s="27"/>
      <c r="B25" s="27"/>
      <c r="C25" s="28"/>
      <c r="D25" s="28"/>
      <c r="E25" s="28"/>
      <c r="F25" s="27"/>
      <c r="G25" s="27"/>
      <c r="H25" s="29"/>
      <c r="I25" s="29"/>
      <c r="J25" s="31"/>
      <c r="K25" s="30"/>
      <c r="L25" s="34"/>
      <c r="M25" s="31"/>
      <c r="N25" s="31"/>
      <c r="O25" s="27"/>
      <c r="P25" s="31">
        <f t="shared" si="0"/>
        <v>0</v>
      </c>
      <c r="Q25" s="31" t="str">
        <f t="shared" si="1"/>
        <v/>
      </c>
      <c r="R25" s="33"/>
    </row>
    <row r="26" ht="15" customHeight="1" spans="1:18">
      <c r="A26" s="27"/>
      <c r="B26" s="27"/>
      <c r="C26" s="28"/>
      <c r="D26" s="28"/>
      <c r="E26" s="28"/>
      <c r="F26" s="27"/>
      <c r="G26" s="27"/>
      <c r="H26" s="29"/>
      <c r="I26" s="29"/>
      <c r="J26" s="31"/>
      <c r="K26" s="30"/>
      <c r="L26" s="34"/>
      <c r="M26" s="31"/>
      <c r="N26" s="31"/>
      <c r="O26" s="27"/>
      <c r="P26" s="31">
        <f t="shared" si="0"/>
        <v>0</v>
      </c>
      <c r="Q26" s="31" t="str">
        <f t="shared" si="1"/>
        <v/>
      </c>
      <c r="R26" s="33"/>
    </row>
    <row r="27" ht="15" customHeight="1" spans="1:18">
      <c r="A27" s="27"/>
      <c r="B27" s="27"/>
      <c r="C27" s="28"/>
      <c r="D27" s="28"/>
      <c r="E27" s="28"/>
      <c r="F27" s="27"/>
      <c r="G27" s="27"/>
      <c r="H27" s="29"/>
      <c r="I27" s="29"/>
      <c r="J27" s="31"/>
      <c r="K27" s="30"/>
      <c r="L27" s="34"/>
      <c r="M27" s="31"/>
      <c r="N27" s="31"/>
      <c r="O27" s="27"/>
      <c r="P27" s="31">
        <f t="shared" si="0"/>
        <v>0</v>
      </c>
      <c r="Q27" s="31" t="str">
        <f t="shared" si="1"/>
        <v/>
      </c>
      <c r="R27" s="33"/>
    </row>
    <row r="28" ht="15" customHeight="1" spans="1:18">
      <c r="A28" s="27"/>
      <c r="B28" s="27"/>
      <c r="C28" s="28"/>
      <c r="D28" s="28"/>
      <c r="E28" s="28"/>
      <c r="F28" s="27"/>
      <c r="G28" s="27"/>
      <c r="H28" s="29"/>
      <c r="I28" s="29"/>
      <c r="J28" s="31"/>
      <c r="K28" s="30"/>
      <c r="L28" s="34"/>
      <c r="M28" s="31"/>
      <c r="N28" s="31"/>
      <c r="O28" s="27"/>
      <c r="P28" s="31">
        <f t="shared" si="0"/>
        <v>0</v>
      </c>
      <c r="Q28" s="31" t="str">
        <f t="shared" si="1"/>
        <v/>
      </c>
      <c r="R28" s="33"/>
    </row>
    <row r="29" ht="15" customHeight="1" spans="1:18">
      <c r="A29" s="98" t="s">
        <v>475</v>
      </c>
      <c r="B29" s="99"/>
      <c r="C29" s="99"/>
      <c r="D29" s="28"/>
      <c r="E29" s="28"/>
      <c r="F29" s="27"/>
      <c r="G29" s="27"/>
      <c r="H29" s="97"/>
      <c r="I29" s="97"/>
      <c r="J29" s="31">
        <f>SUM(J8:J28)</f>
        <v>0</v>
      </c>
      <c r="K29" s="30">
        <f>SUM(K8:K28)</f>
        <v>0</v>
      </c>
      <c r="L29" s="34">
        <f>SUM(L8:L28)</f>
        <v>0</v>
      </c>
      <c r="M29" s="31">
        <f>SUM(M8:M28)</f>
        <v>0</v>
      </c>
      <c r="N29" s="31">
        <f>SUM(N8:N28)</f>
        <v>0</v>
      </c>
      <c r="O29" s="27"/>
      <c r="P29" s="31">
        <f>SUM(P8:P28)</f>
        <v>0</v>
      </c>
      <c r="Q29" s="31" t="str">
        <f t="shared" si="1"/>
        <v/>
      </c>
      <c r="R29" s="33"/>
    </row>
    <row r="30" ht="15" customHeight="1" spans="1:18">
      <c r="A30" s="28" t="s">
        <v>514</v>
      </c>
      <c r="B30" s="28"/>
      <c r="C30" s="28"/>
      <c r="D30" s="28"/>
      <c r="E30" s="28"/>
      <c r="F30" s="27"/>
      <c r="G30" s="27"/>
      <c r="H30" s="97"/>
      <c r="I30" s="97"/>
      <c r="J30" s="31"/>
      <c r="K30" s="30"/>
      <c r="L30" s="34"/>
      <c r="M30" s="31"/>
      <c r="N30" s="31"/>
      <c r="O30" s="27"/>
      <c r="P30" s="31"/>
      <c r="Q30" s="31" t="str">
        <f t="shared" si="1"/>
        <v/>
      </c>
      <c r="R30" s="33"/>
    </row>
    <row r="31" ht="15" customHeight="1" spans="1:18">
      <c r="A31" s="98" t="s">
        <v>478</v>
      </c>
      <c r="B31" s="98"/>
      <c r="C31" s="98"/>
      <c r="D31" s="28"/>
      <c r="E31" s="28"/>
      <c r="F31" s="27"/>
      <c r="G31" s="27"/>
      <c r="H31" s="97"/>
      <c r="I31" s="97"/>
      <c r="J31" s="31">
        <f>J29-J30</f>
        <v>0</v>
      </c>
      <c r="K31" s="30">
        <f>K29-K30</f>
        <v>0</v>
      </c>
      <c r="L31" s="34">
        <f>L29-L30</f>
        <v>0</v>
      </c>
      <c r="M31" s="31">
        <f>M29-M30</f>
        <v>0</v>
      </c>
      <c r="N31" s="31">
        <f>N29-N30</f>
        <v>0</v>
      </c>
      <c r="O31" s="27"/>
      <c r="P31" s="31">
        <f>P29-P30</f>
        <v>0</v>
      </c>
      <c r="Q31" s="31" t="str">
        <f t="shared" si="1"/>
        <v/>
      </c>
      <c r="R31" s="33"/>
    </row>
  </sheetData>
  <mergeCells count="19">
    <mergeCell ref="A2:R2"/>
    <mergeCell ref="A3:R3"/>
    <mergeCell ref="J6:K6"/>
    <mergeCell ref="L6:M6"/>
    <mergeCell ref="N6:P6"/>
    <mergeCell ref="A29:C29"/>
    <mergeCell ref="A30:C30"/>
    <mergeCell ref="A31:C31"/>
    <mergeCell ref="A6:A7"/>
    <mergeCell ref="B6:B7"/>
    <mergeCell ref="C6:C7"/>
    <mergeCell ref="D6:D7"/>
    <mergeCell ref="E6:E7"/>
    <mergeCell ref="F6:F7"/>
    <mergeCell ref="G6:G7"/>
    <mergeCell ref="H6:H7"/>
    <mergeCell ref="I6:I7"/>
    <mergeCell ref="Q6:Q7"/>
    <mergeCell ref="R6:R7"/>
  </mergeCells>
  <hyperlinks>
    <hyperlink ref="A1" location="索引目录!E40" display="返回索引页"/>
    <hyperlink ref="B1" location="固定资产汇总!B29"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dimension ref="A1:T33"/>
  <sheetViews>
    <sheetView zoomScale="90" zoomScaleNormal="90" workbookViewId="0">
      <pane ySplit="7" topLeftCell="A8" activePane="bottomLeft" state="frozen"/>
      <selection/>
      <selection pane="bottomLeft" activeCell="H35" sqref="H35"/>
    </sheetView>
  </sheetViews>
  <sheetFormatPr defaultColWidth="9" defaultRowHeight="15.75" customHeight="1"/>
  <cols>
    <col min="1" max="1" width="5.25" style="15" customWidth="1"/>
    <col min="2" max="2" width="7.75" style="15" customWidth="1"/>
    <col min="3" max="3" width="11.75" style="15" customWidth="1"/>
    <col min="4" max="4" width="8.25" style="15" customWidth="1"/>
    <col min="5" max="5" width="7.5" style="15" customWidth="1"/>
    <col min="6" max="7" width="5.25" style="15" customWidth="1"/>
    <col min="8" max="9" width="5.08333333333333" style="15" customWidth="1"/>
    <col min="10" max="10" width="7.08333333333333" style="15" customWidth="1"/>
    <col min="11" max="11" width="8.25" style="15" customWidth="1"/>
    <col min="12" max="12" width="9.75" style="15" hidden="1" customWidth="1" outlineLevel="1"/>
    <col min="13" max="13" width="9.25" style="15" hidden="1" customWidth="1" outlineLevel="1"/>
    <col min="14" max="14" width="9.75" style="15" customWidth="1" collapsed="1"/>
    <col min="15" max="15" width="9.58333333333333" style="15" customWidth="1"/>
    <col min="16" max="17" width="9.25" style="15" customWidth="1"/>
    <col min="18" max="18" width="4.75" style="15" customWidth="1"/>
    <col min="19" max="19" width="6.58333333333333" style="15" customWidth="1"/>
    <col min="20" max="20" width="13.0833333333333" style="15" hidden="1" customWidth="1" outlineLevel="1"/>
    <col min="21" max="21" width="9" style="15" collapsed="1"/>
    <col min="22" max="16384" width="9" style="15"/>
  </cols>
  <sheetData>
    <row r="1" s="85" customFormat="1" ht="10.5" spans="1:20">
      <c r="A1" s="86" t="s">
        <v>361</v>
      </c>
      <c r="B1" s="86" t="s">
        <v>362</v>
      </c>
      <c r="C1" s="87"/>
      <c r="D1" s="87"/>
      <c r="E1" s="87"/>
      <c r="F1" s="87"/>
      <c r="G1" s="87"/>
      <c r="H1" s="87"/>
      <c r="I1" s="87"/>
      <c r="J1" s="87"/>
      <c r="K1" s="87"/>
      <c r="L1" s="87"/>
      <c r="M1" s="87"/>
      <c r="N1" s="87"/>
      <c r="O1" s="87"/>
      <c r="P1" s="87"/>
      <c r="Q1" s="87"/>
      <c r="R1" s="87"/>
      <c r="S1" s="87"/>
    </row>
    <row r="2" s="12" customFormat="1" ht="30" customHeight="1" spans="1:20">
      <c r="A2" s="19" t="s">
        <v>869</v>
      </c>
      <c r="B2" s="19"/>
      <c r="C2" s="19"/>
      <c r="D2" s="19"/>
      <c r="E2" s="19"/>
      <c r="F2" s="19"/>
      <c r="G2" s="19"/>
      <c r="H2" s="19"/>
      <c r="I2" s="19"/>
      <c r="J2" s="19"/>
      <c r="K2" s="19"/>
      <c r="L2" s="19"/>
      <c r="M2" s="19"/>
      <c r="N2" s="19"/>
      <c r="O2" s="19"/>
      <c r="P2" s="19"/>
      <c r="Q2" s="19"/>
      <c r="R2" s="19"/>
      <c r="S2" s="19"/>
    </row>
    <row r="3" ht="15" customHeight="1" spans="1:20">
      <c r="A3" s="20" t="e">
        <f>CONCATENATE(#REF!,#REF!,#REF!,#REF!,#REF!,#REF!,#REF!)</f>
        <v>#REF!</v>
      </c>
      <c r="B3" s="20"/>
      <c r="C3" s="20"/>
      <c r="D3" s="20"/>
      <c r="E3" s="20"/>
      <c r="F3" s="20"/>
      <c r="G3" s="20"/>
      <c r="H3" s="20"/>
      <c r="I3" s="20"/>
      <c r="J3" s="21"/>
      <c r="K3" s="21"/>
      <c r="L3" s="21"/>
      <c r="M3" s="21"/>
      <c r="N3" s="21"/>
      <c r="O3" s="21"/>
      <c r="P3" s="21"/>
      <c r="Q3" s="21"/>
      <c r="R3" s="21"/>
      <c r="S3" s="21"/>
    </row>
    <row r="4" ht="15" customHeight="1" spans="1:20">
      <c r="A4" s="20"/>
      <c r="B4" s="20"/>
      <c r="C4" s="20"/>
      <c r="D4" s="20"/>
      <c r="E4" s="20"/>
      <c r="F4" s="20"/>
      <c r="G4" s="20"/>
      <c r="H4" s="20"/>
      <c r="I4" s="20"/>
      <c r="J4" s="21"/>
      <c r="K4" s="22"/>
      <c r="L4" s="21"/>
      <c r="M4" s="21"/>
      <c r="N4" s="21"/>
      <c r="O4" s="21"/>
      <c r="P4" s="21"/>
      <c r="Q4" s="21"/>
      <c r="R4" s="21"/>
      <c r="S4" s="22" t="s">
        <v>870</v>
      </c>
    </row>
    <row r="5" ht="15" customHeight="1" spans="1:20">
      <c r="A5" s="23" t="e">
        <f>#REF!&amp;#REF!</f>
        <v>#REF!</v>
      </c>
      <c r="S5" s="22" t="s">
        <v>282</v>
      </c>
    </row>
    <row r="6" s="91" customFormat="1" ht="15" customHeight="1" spans="1:20">
      <c r="A6" s="104" t="s">
        <v>283</v>
      </c>
      <c r="B6" s="104" t="s">
        <v>743</v>
      </c>
      <c r="C6" s="104" t="s">
        <v>744</v>
      </c>
      <c r="D6" s="104" t="s">
        <v>746</v>
      </c>
      <c r="E6" s="104" t="s">
        <v>747</v>
      </c>
      <c r="F6" s="104" t="s">
        <v>748</v>
      </c>
      <c r="G6" s="104" t="s">
        <v>749</v>
      </c>
      <c r="H6" s="104" t="s">
        <v>750</v>
      </c>
      <c r="I6" s="104" t="s">
        <v>751</v>
      </c>
      <c r="J6" s="104" t="s">
        <v>752</v>
      </c>
      <c r="K6" s="104" t="s">
        <v>592</v>
      </c>
      <c r="L6" s="24" t="s">
        <v>243</v>
      </c>
      <c r="M6" s="25"/>
      <c r="N6" s="102" t="s">
        <v>244</v>
      </c>
      <c r="O6" s="103"/>
      <c r="P6" s="131" t="s">
        <v>245</v>
      </c>
      <c r="Q6" s="26"/>
      <c r="R6" s="104" t="s">
        <v>285</v>
      </c>
      <c r="S6" s="104" t="s">
        <v>419</v>
      </c>
      <c r="T6" s="24" t="s">
        <v>734</v>
      </c>
    </row>
    <row r="7" s="91" customFormat="1" ht="15" customHeight="1" spans="1:20">
      <c r="A7" s="106"/>
      <c r="B7" s="106"/>
      <c r="C7" s="106"/>
      <c r="D7" s="106"/>
      <c r="E7" s="106"/>
      <c r="F7" s="106"/>
      <c r="G7" s="106"/>
      <c r="H7" s="106"/>
      <c r="I7" s="106"/>
      <c r="J7" s="106"/>
      <c r="K7" s="106"/>
      <c r="L7" s="24" t="s">
        <v>735</v>
      </c>
      <c r="M7" s="25" t="s">
        <v>736</v>
      </c>
      <c r="N7" s="36" t="s">
        <v>735</v>
      </c>
      <c r="O7" s="24" t="s">
        <v>736</v>
      </c>
      <c r="P7" s="24" t="s">
        <v>735</v>
      </c>
      <c r="Q7" s="24" t="s">
        <v>736</v>
      </c>
      <c r="R7" s="106"/>
      <c r="S7" s="106"/>
      <c r="T7" s="24"/>
    </row>
    <row r="8" ht="15" customHeight="1" spans="1:20">
      <c r="A8" s="27"/>
      <c r="B8" s="28"/>
      <c r="C8" s="28"/>
      <c r="D8" s="28"/>
      <c r="E8" s="29"/>
      <c r="F8" s="27"/>
      <c r="G8" s="27"/>
      <c r="H8" s="27"/>
      <c r="I8" s="27"/>
      <c r="J8" s="31"/>
      <c r="K8" s="31"/>
      <c r="L8" s="31"/>
      <c r="M8" s="30"/>
      <c r="N8" s="34"/>
      <c r="O8" s="31"/>
      <c r="P8" s="31"/>
      <c r="Q8" s="31"/>
      <c r="R8" s="31" t="str">
        <f>IF(OR(AND(O8=0,Q8=0,),Q8=0,),"",(Q8-O8)/O8*100)</f>
        <v/>
      </c>
      <c r="S8" s="33"/>
      <c r="T8" s="33"/>
    </row>
    <row r="9" ht="15" customHeight="1" spans="1:20">
      <c r="A9" s="27"/>
      <c r="B9" s="28"/>
      <c r="C9" s="28"/>
      <c r="D9" s="28"/>
      <c r="E9" s="29"/>
      <c r="F9" s="27"/>
      <c r="G9" s="27"/>
      <c r="H9" s="27"/>
      <c r="I9" s="27"/>
      <c r="J9" s="31"/>
      <c r="K9" s="31"/>
      <c r="L9" s="31"/>
      <c r="M9" s="30"/>
      <c r="N9" s="34"/>
      <c r="O9" s="31"/>
      <c r="P9" s="31"/>
      <c r="Q9" s="31"/>
      <c r="R9" s="31" t="str">
        <f t="shared" ref="R9:R33" si="0">IF(OR(AND(O9=0,Q9=0,),Q9=0,),"",(Q9-O9)/O9*100)</f>
        <v/>
      </c>
      <c r="S9" s="33"/>
      <c r="T9" s="33"/>
    </row>
    <row r="10" ht="15" customHeight="1" spans="1:20">
      <c r="A10" s="27"/>
      <c r="B10" s="28"/>
      <c r="C10" s="28"/>
      <c r="D10" s="28"/>
      <c r="E10" s="29"/>
      <c r="F10" s="27"/>
      <c r="G10" s="27"/>
      <c r="H10" s="27"/>
      <c r="I10" s="27"/>
      <c r="J10" s="31"/>
      <c r="K10" s="31"/>
      <c r="L10" s="31"/>
      <c r="M10" s="30"/>
      <c r="N10" s="34"/>
      <c r="O10" s="31"/>
      <c r="P10" s="31"/>
      <c r="Q10" s="31"/>
      <c r="R10" s="31" t="str">
        <f t="shared" si="0"/>
        <v/>
      </c>
      <c r="S10" s="33"/>
      <c r="T10" s="33"/>
    </row>
    <row r="11" ht="15" customHeight="1" spans="1:20">
      <c r="A11" s="27"/>
      <c r="B11" s="28"/>
      <c r="C11" s="28"/>
      <c r="D11" s="28"/>
      <c r="E11" s="29"/>
      <c r="F11" s="27"/>
      <c r="G11" s="27"/>
      <c r="H11" s="27"/>
      <c r="I11" s="27"/>
      <c r="J11" s="31"/>
      <c r="K11" s="31"/>
      <c r="L11" s="31"/>
      <c r="M11" s="30"/>
      <c r="N11" s="34"/>
      <c r="O11" s="31"/>
      <c r="P11" s="31"/>
      <c r="Q11" s="31"/>
      <c r="R11" s="31" t="str">
        <f t="shared" si="0"/>
        <v/>
      </c>
      <c r="S11" s="33"/>
      <c r="T11" s="33"/>
    </row>
    <row r="12" ht="15" customHeight="1" spans="1:20">
      <c r="A12" s="27"/>
      <c r="B12" s="28"/>
      <c r="C12" s="28"/>
      <c r="D12" s="28"/>
      <c r="E12" s="29"/>
      <c r="F12" s="27"/>
      <c r="G12" s="27"/>
      <c r="H12" s="27"/>
      <c r="I12" s="27"/>
      <c r="J12" s="31"/>
      <c r="K12" s="31"/>
      <c r="L12" s="31"/>
      <c r="M12" s="30"/>
      <c r="N12" s="34"/>
      <c r="O12" s="31"/>
      <c r="P12" s="31"/>
      <c r="Q12" s="31"/>
      <c r="R12" s="31" t="str">
        <f t="shared" si="0"/>
        <v/>
      </c>
      <c r="S12" s="33"/>
      <c r="T12" s="33"/>
    </row>
    <row r="13" ht="15" customHeight="1" spans="1:20">
      <c r="A13" s="27"/>
      <c r="B13" s="28"/>
      <c r="C13" s="28"/>
      <c r="D13" s="28"/>
      <c r="E13" s="29"/>
      <c r="F13" s="27"/>
      <c r="G13" s="27"/>
      <c r="H13" s="27"/>
      <c r="I13" s="27"/>
      <c r="J13" s="31"/>
      <c r="K13" s="31"/>
      <c r="L13" s="31"/>
      <c r="M13" s="30"/>
      <c r="N13" s="34"/>
      <c r="O13" s="31"/>
      <c r="P13" s="31"/>
      <c r="Q13" s="31"/>
      <c r="R13" s="31" t="str">
        <f t="shared" si="0"/>
        <v/>
      </c>
      <c r="S13" s="33"/>
      <c r="T13" s="33"/>
    </row>
    <row r="14" ht="15" customHeight="1" spans="1:20">
      <c r="A14" s="27"/>
      <c r="B14" s="28"/>
      <c r="C14" s="28"/>
      <c r="D14" s="28"/>
      <c r="E14" s="29"/>
      <c r="F14" s="27"/>
      <c r="G14" s="27"/>
      <c r="H14" s="27"/>
      <c r="I14" s="27"/>
      <c r="J14" s="31"/>
      <c r="K14" s="31"/>
      <c r="L14" s="31"/>
      <c r="M14" s="30"/>
      <c r="N14" s="34"/>
      <c r="O14" s="31"/>
      <c r="P14" s="31"/>
      <c r="Q14" s="31"/>
      <c r="R14" s="31" t="str">
        <f t="shared" si="0"/>
        <v/>
      </c>
      <c r="S14" s="33"/>
      <c r="T14" s="33"/>
    </row>
    <row r="15" ht="15" customHeight="1" spans="1:20">
      <c r="A15" s="27"/>
      <c r="B15" s="28"/>
      <c r="C15" s="28"/>
      <c r="D15" s="28"/>
      <c r="E15" s="29"/>
      <c r="F15" s="27"/>
      <c r="G15" s="27"/>
      <c r="H15" s="27"/>
      <c r="I15" s="27"/>
      <c r="J15" s="31"/>
      <c r="K15" s="31"/>
      <c r="L15" s="31"/>
      <c r="M15" s="30"/>
      <c r="N15" s="34"/>
      <c r="O15" s="31"/>
      <c r="P15" s="31"/>
      <c r="Q15" s="31"/>
      <c r="R15" s="31" t="str">
        <f t="shared" si="0"/>
        <v/>
      </c>
      <c r="S15" s="33"/>
      <c r="T15" s="33"/>
    </row>
    <row r="16" ht="15" customHeight="1" spans="1:20">
      <c r="A16" s="27"/>
      <c r="B16" s="28"/>
      <c r="C16" s="28"/>
      <c r="D16" s="28"/>
      <c r="E16" s="29"/>
      <c r="F16" s="27"/>
      <c r="G16" s="27"/>
      <c r="H16" s="27"/>
      <c r="I16" s="27"/>
      <c r="J16" s="31"/>
      <c r="K16" s="31"/>
      <c r="L16" s="31"/>
      <c r="M16" s="30"/>
      <c r="N16" s="34"/>
      <c r="O16" s="31"/>
      <c r="P16" s="31"/>
      <c r="Q16" s="31"/>
      <c r="R16" s="31" t="str">
        <f t="shared" si="0"/>
        <v/>
      </c>
      <c r="S16" s="33"/>
      <c r="T16" s="33"/>
    </row>
    <row r="17" ht="15" customHeight="1" spans="1:20">
      <c r="A17" s="27"/>
      <c r="B17" s="28"/>
      <c r="C17" s="28"/>
      <c r="D17" s="28"/>
      <c r="E17" s="29"/>
      <c r="F17" s="27"/>
      <c r="G17" s="27"/>
      <c r="H17" s="27"/>
      <c r="I17" s="27"/>
      <c r="J17" s="31"/>
      <c r="K17" s="31"/>
      <c r="L17" s="31"/>
      <c r="M17" s="30"/>
      <c r="N17" s="34"/>
      <c r="O17" s="31"/>
      <c r="P17" s="31"/>
      <c r="Q17" s="31"/>
      <c r="R17" s="31" t="str">
        <f t="shared" si="0"/>
        <v/>
      </c>
      <c r="S17" s="33"/>
      <c r="T17" s="33"/>
    </row>
    <row r="18" ht="15" customHeight="1" spans="1:20">
      <c r="A18" s="27"/>
      <c r="B18" s="28"/>
      <c r="C18" s="28"/>
      <c r="D18" s="28"/>
      <c r="E18" s="29"/>
      <c r="F18" s="27"/>
      <c r="G18" s="27"/>
      <c r="H18" s="27"/>
      <c r="I18" s="27"/>
      <c r="J18" s="31"/>
      <c r="K18" s="31"/>
      <c r="L18" s="31"/>
      <c r="M18" s="30"/>
      <c r="N18" s="34"/>
      <c r="O18" s="31"/>
      <c r="P18" s="31"/>
      <c r="Q18" s="31"/>
      <c r="R18" s="31" t="str">
        <f t="shared" si="0"/>
        <v/>
      </c>
      <c r="S18" s="33"/>
      <c r="T18" s="33"/>
    </row>
    <row r="19" ht="15" customHeight="1" spans="1:20">
      <c r="A19" s="27"/>
      <c r="B19" s="28"/>
      <c r="C19" s="28"/>
      <c r="D19" s="28"/>
      <c r="E19" s="29"/>
      <c r="F19" s="27"/>
      <c r="G19" s="27"/>
      <c r="H19" s="27"/>
      <c r="I19" s="27"/>
      <c r="J19" s="31"/>
      <c r="K19" s="31"/>
      <c r="L19" s="31"/>
      <c r="M19" s="30"/>
      <c r="N19" s="34"/>
      <c r="O19" s="31"/>
      <c r="P19" s="31"/>
      <c r="Q19" s="31"/>
      <c r="R19" s="31" t="str">
        <f t="shared" si="0"/>
        <v/>
      </c>
      <c r="S19" s="33"/>
      <c r="T19" s="33"/>
    </row>
    <row r="20" ht="15" customHeight="1" spans="1:20">
      <c r="A20" s="27"/>
      <c r="B20" s="28"/>
      <c r="C20" s="28"/>
      <c r="D20" s="28"/>
      <c r="E20" s="29"/>
      <c r="F20" s="27"/>
      <c r="G20" s="27"/>
      <c r="H20" s="27"/>
      <c r="I20" s="27"/>
      <c r="J20" s="31"/>
      <c r="K20" s="31"/>
      <c r="L20" s="31"/>
      <c r="M20" s="30"/>
      <c r="N20" s="34"/>
      <c r="O20" s="31"/>
      <c r="P20" s="31"/>
      <c r="Q20" s="31"/>
      <c r="R20" s="31" t="str">
        <f t="shared" si="0"/>
        <v/>
      </c>
      <c r="S20" s="33"/>
      <c r="T20" s="33"/>
    </row>
    <row r="21" ht="15" customHeight="1" spans="1:20">
      <c r="A21" s="27"/>
      <c r="B21" s="28"/>
      <c r="C21" s="28"/>
      <c r="D21" s="28"/>
      <c r="E21" s="29"/>
      <c r="F21" s="27"/>
      <c r="G21" s="27"/>
      <c r="H21" s="27"/>
      <c r="I21" s="27"/>
      <c r="J21" s="31"/>
      <c r="K21" s="31"/>
      <c r="L21" s="31"/>
      <c r="M21" s="30"/>
      <c r="N21" s="34"/>
      <c r="O21" s="31"/>
      <c r="P21" s="31"/>
      <c r="Q21" s="31"/>
      <c r="R21" s="31" t="str">
        <f t="shared" si="0"/>
        <v/>
      </c>
      <c r="S21" s="33"/>
      <c r="T21" s="33"/>
    </row>
    <row r="22" ht="15" customHeight="1" spans="1:20">
      <c r="A22" s="27"/>
      <c r="B22" s="28"/>
      <c r="C22" s="28"/>
      <c r="D22" s="28"/>
      <c r="E22" s="29"/>
      <c r="F22" s="27"/>
      <c r="G22" s="27"/>
      <c r="H22" s="27"/>
      <c r="I22" s="27"/>
      <c r="J22" s="31"/>
      <c r="K22" s="31"/>
      <c r="L22" s="31"/>
      <c r="M22" s="30"/>
      <c r="N22" s="34"/>
      <c r="O22" s="31"/>
      <c r="P22" s="31"/>
      <c r="Q22" s="31"/>
      <c r="R22" s="31" t="str">
        <f t="shared" si="0"/>
        <v/>
      </c>
      <c r="S22" s="33"/>
      <c r="T22" s="33"/>
    </row>
    <row r="23" ht="15" customHeight="1" spans="1:20">
      <c r="A23" s="27"/>
      <c r="B23" s="28"/>
      <c r="C23" s="28"/>
      <c r="D23" s="28"/>
      <c r="E23" s="29"/>
      <c r="F23" s="27"/>
      <c r="G23" s="27"/>
      <c r="H23" s="27"/>
      <c r="I23" s="27"/>
      <c r="J23" s="31"/>
      <c r="K23" s="31"/>
      <c r="L23" s="31"/>
      <c r="M23" s="30"/>
      <c r="N23" s="34"/>
      <c r="O23" s="31"/>
      <c r="P23" s="31"/>
      <c r="Q23" s="31"/>
      <c r="R23" s="31" t="str">
        <f t="shared" si="0"/>
        <v/>
      </c>
      <c r="S23" s="33"/>
      <c r="T23" s="33"/>
    </row>
    <row r="24" ht="15" customHeight="1" spans="1:20">
      <c r="A24" s="27"/>
      <c r="B24" s="28"/>
      <c r="C24" s="28"/>
      <c r="D24" s="28"/>
      <c r="E24" s="29"/>
      <c r="F24" s="27"/>
      <c r="G24" s="27"/>
      <c r="H24" s="27"/>
      <c r="I24" s="27"/>
      <c r="J24" s="31"/>
      <c r="K24" s="31"/>
      <c r="L24" s="31"/>
      <c r="M24" s="30"/>
      <c r="N24" s="34"/>
      <c r="O24" s="31"/>
      <c r="P24" s="31"/>
      <c r="Q24" s="31"/>
      <c r="R24" s="31" t="str">
        <f t="shared" si="0"/>
        <v/>
      </c>
      <c r="S24" s="33"/>
      <c r="T24" s="33"/>
    </row>
    <row r="25" ht="15" customHeight="1" spans="1:20">
      <c r="A25" s="27"/>
      <c r="B25" s="28"/>
      <c r="C25" s="28"/>
      <c r="D25" s="28"/>
      <c r="E25" s="29"/>
      <c r="F25" s="27"/>
      <c r="G25" s="27"/>
      <c r="H25" s="27"/>
      <c r="I25" s="27"/>
      <c r="J25" s="31"/>
      <c r="K25" s="31"/>
      <c r="L25" s="31"/>
      <c r="M25" s="30"/>
      <c r="N25" s="34"/>
      <c r="O25" s="31"/>
      <c r="P25" s="31"/>
      <c r="Q25" s="31"/>
      <c r="R25" s="31" t="str">
        <f t="shared" si="0"/>
        <v/>
      </c>
      <c r="S25" s="33"/>
      <c r="T25" s="33"/>
    </row>
    <row r="26" ht="15" customHeight="1" spans="1:20">
      <c r="A26" s="27"/>
      <c r="B26" s="28"/>
      <c r="C26" s="28"/>
      <c r="D26" s="28"/>
      <c r="E26" s="29"/>
      <c r="F26" s="27"/>
      <c r="G26" s="27"/>
      <c r="H26" s="27"/>
      <c r="I26" s="27"/>
      <c r="J26" s="31"/>
      <c r="K26" s="31"/>
      <c r="L26" s="31"/>
      <c r="M26" s="30"/>
      <c r="N26" s="34"/>
      <c r="O26" s="31"/>
      <c r="P26" s="31"/>
      <c r="Q26" s="31"/>
      <c r="R26" s="31" t="str">
        <f t="shared" si="0"/>
        <v/>
      </c>
      <c r="S26" s="33"/>
      <c r="T26" s="33"/>
    </row>
    <row r="27" ht="15" customHeight="1" spans="1:20">
      <c r="A27" s="27"/>
      <c r="B27" s="28"/>
      <c r="C27" s="28"/>
      <c r="D27" s="28"/>
      <c r="E27" s="29"/>
      <c r="F27" s="27"/>
      <c r="G27" s="27"/>
      <c r="H27" s="27"/>
      <c r="I27" s="27"/>
      <c r="J27" s="31"/>
      <c r="K27" s="31"/>
      <c r="L27" s="31"/>
      <c r="M27" s="30"/>
      <c r="N27" s="34"/>
      <c r="O27" s="31"/>
      <c r="P27" s="31"/>
      <c r="Q27" s="31"/>
      <c r="R27" s="31" t="str">
        <f t="shared" si="0"/>
        <v/>
      </c>
      <c r="S27" s="33"/>
      <c r="T27" s="33"/>
    </row>
    <row r="28" ht="15" customHeight="1" spans="1:20">
      <c r="A28" s="27"/>
      <c r="B28" s="28"/>
      <c r="C28" s="28"/>
      <c r="D28" s="28"/>
      <c r="E28" s="29"/>
      <c r="F28" s="27"/>
      <c r="G28" s="27"/>
      <c r="H28" s="27"/>
      <c r="I28" s="27"/>
      <c r="J28" s="31"/>
      <c r="K28" s="31"/>
      <c r="L28" s="31"/>
      <c r="M28" s="30"/>
      <c r="N28" s="34"/>
      <c r="O28" s="31"/>
      <c r="P28" s="31"/>
      <c r="Q28" s="31"/>
      <c r="R28" s="31" t="str">
        <f t="shared" si="0"/>
        <v/>
      </c>
      <c r="S28" s="33"/>
      <c r="T28" s="33"/>
    </row>
    <row r="29" ht="15" customHeight="1" spans="1:20">
      <c r="A29" s="27"/>
      <c r="B29" s="28"/>
      <c r="C29" s="28"/>
      <c r="D29" s="28"/>
      <c r="E29" s="29"/>
      <c r="F29" s="27"/>
      <c r="G29" s="27"/>
      <c r="H29" s="27"/>
      <c r="I29" s="27"/>
      <c r="J29" s="31"/>
      <c r="K29" s="31"/>
      <c r="L29" s="31"/>
      <c r="M29" s="30"/>
      <c r="N29" s="34"/>
      <c r="O29" s="31"/>
      <c r="P29" s="31"/>
      <c r="Q29" s="31"/>
      <c r="R29" s="31" t="str">
        <f t="shared" si="0"/>
        <v/>
      </c>
      <c r="S29" s="33"/>
      <c r="T29" s="33"/>
    </row>
    <row r="30" ht="15" customHeight="1" spans="1:20">
      <c r="A30" s="27"/>
      <c r="B30" s="28"/>
      <c r="C30" s="28"/>
      <c r="D30" s="28"/>
      <c r="E30" s="29"/>
      <c r="F30" s="27"/>
      <c r="G30" s="27"/>
      <c r="H30" s="27"/>
      <c r="I30" s="27"/>
      <c r="J30" s="31"/>
      <c r="K30" s="31"/>
      <c r="L30" s="31"/>
      <c r="M30" s="30"/>
      <c r="N30" s="34"/>
      <c r="O30" s="31"/>
      <c r="P30" s="31"/>
      <c r="Q30" s="31"/>
      <c r="R30" s="31" t="str">
        <f t="shared" si="0"/>
        <v/>
      </c>
      <c r="S30" s="33"/>
      <c r="T30" s="33"/>
    </row>
    <row r="31" s="14" customFormat="1" customHeight="1" spans="1:20">
      <c r="A31" s="132" t="s">
        <v>709</v>
      </c>
      <c r="B31" s="127"/>
      <c r="C31" s="127"/>
      <c r="D31" s="36"/>
      <c r="E31" s="88"/>
      <c r="F31" s="24"/>
      <c r="G31" s="24"/>
      <c r="H31" s="24"/>
      <c r="I31" s="24"/>
      <c r="J31" s="40"/>
      <c r="K31" s="40"/>
      <c r="L31" s="40">
        <f t="shared" ref="L31:Q31" si="1">SUM(L8:L30)</f>
        <v>0</v>
      </c>
      <c r="M31" s="38">
        <f t="shared" si="1"/>
        <v>0</v>
      </c>
      <c r="N31" s="39">
        <f t="shared" si="1"/>
        <v>0</v>
      </c>
      <c r="O31" s="40">
        <f t="shared" si="1"/>
        <v>0</v>
      </c>
      <c r="P31" s="40">
        <f t="shared" si="1"/>
        <v>0</v>
      </c>
      <c r="Q31" s="40">
        <f t="shared" si="1"/>
        <v>0</v>
      </c>
      <c r="R31" s="40" t="str">
        <f t="shared" si="0"/>
        <v/>
      </c>
      <c r="S31" s="41"/>
    </row>
    <row r="32" customHeight="1" spans="1:20">
      <c r="A32" s="133" t="s">
        <v>801</v>
      </c>
      <c r="B32" s="134"/>
      <c r="C32" s="134"/>
      <c r="D32" s="129"/>
      <c r="E32" s="88"/>
      <c r="F32" s="24"/>
      <c r="G32" s="24"/>
      <c r="H32" s="24"/>
      <c r="I32" s="24"/>
      <c r="J32" s="40"/>
      <c r="K32" s="40"/>
      <c r="L32" s="40">
        <f>SUM(L9:L31)</f>
        <v>0</v>
      </c>
      <c r="M32" s="38">
        <f>SUM(M9:M31)</f>
        <v>0</v>
      </c>
      <c r="N32" s="39"/>
      <c r="O32" s="40">
        <v>0</v>
      </c>
      <c r="P32" s="40"/>
      <c r="Q32" s="40">
        <v>0</v>
      </c>
      <c r="R32" s="40" t="str">
        <f t="shared" si="0"/>
        <v/>
      </c>
      <c r="S32" s="41"/>
    </row>
    <row r="33" customHeight="1" spans="1:19">
      <c r="A33" s="132" t="s">
        <v>871</v>
      </c>
      <c r="B33" s="127"/>
      <c r="C33" s="127"/>
      <c r="D33" s="36"/>
      <c r="E33" s="88"/>
      <c r="F33" s="24"/>
      <c r="G33" s="24"/>
      <c r="H33" s="24"/>
      <c r="I33" s="24"/>
      <c r="J33" s="40"/>
      <c r="K33" s="40"/>
      <c r="L33" s="40">
        <f>SUM(L10:L32)</f>
        <v>0</v>
      </c>
      <c r="M33" s="38">
        <f>SUM(M10:M32)</f>
        <v>0</v>
      </c>
      <c r="N33" s="39">
        <f>N31-N32</f>
        <v>0</v>
      </c>
      <c r="O33" s="39">
        <f>O31-O32</f>
        <v>0</v>
      </c>
      <c r="P33" s="39">
        <f>P31-P32</f>
        <v>0</v>
      </c>
      <c r="Q33" s="39">
        <f>Q31-Q32</f>
        <v>0</v>
      </c>
      <c r="R33" s="40" t="str">
        <f t="shared" si="0"/>
        <v/>
      </c>
      <c r="S33" s="41"/>
    </row>
  </sheetData>
  <mergeCells count="22">
    <mergeCell ref="A2:S2"/>
    <mergeCell ref="A3:S3"/>
    <mergeCell ref="L6:M6"/>
    <mergeCell ref="N6:O6"/>
    <mergeCell ref="P6:Q6"/>
    <mergeCell ref="A31:D31"/>
    <mergeCell ref="A32:D32"/>
    <mergeCell ref="A33:D33"/>
    <mergeCell ref="A6:A7"/>
    <mergeCell ref="B6:B7"/>
    <mergeCell ref="C6:C7"/>
    <mergeCell ref="D6:D7"/>
    <mergeCell ref="E6:E7"/>
    <mergeCell ref="F6:F7"/>
    <mergeCell ref="G6:G7"/>
    <mergeCell ref="H6:H7"/>
    <mergeCell ref="I6:I7"/>
    <mergeCell ref="J6:J7"/>
    <mergeCell ref="K6:K7"/>
    <mergeCell ref="R6:R7"/>
    <mergeCell ref="S6:S7"/>
    <mergeCell ref="T6:T7"/>
  </mergeCells>
  <hyperlinks>
    <hyperlink ref="A1" location="索引目录!E41" display="返回索引页"/>
    <hyperlink ref="B1" location="固定资产汇总!B34"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59"/>
  <dimension ref="A1:M31"/>
  <sheetViews>
    <sheetView zoomScale="90" zoomScaleNormal="90" workbookViewId="0">
      <pane ySplit="6" topLeftCell="A19" activePane="bottomLeft" state="frozen"/>
      <selection/>
      <selection pane="bottomLeft" activeCell="H35" sqref="H35"/>
    </sheetView>
  </sheetViews>
  <sheetFormatPr defaultColWidth="9" defaultRowHeight="15.75" customHeight="1"/>
  <cols>
    <col min="1" max="1" width="7.58333333333333" style="15" customWidth="1"/>
    <col min="2" max="2" width="19.25" style="15" customWidth="1"/>
    <col min="3" max="3" width="13.8333333333333" style="15" customWidth="1"/>
    <col min="4" max="4" width="8.25" style="15" customWidth="1"/>
    <col min="5" max="5" width="13.25" style="15" customWidth="1"/>
    <col min="6" max="6" width="17.0833333333333" style="15" hidden="1" customWidth="1" outlineLevel="1"/>
    <col min="7" max="7" width="17.0833333333333" style="15" customWidth="1" collapsed="1"/>
    <col min="8" max="8" width="17.0833333333333" style="15" customWidth="1"/>
    <col min="9" max="9" width="14.5" style="15" customWidth="1"/>
    <col min="10" max="10" width="9.75" style="15" customWidth="1"/>
    <col min="11" max="11" width="10.75" style="15" customWidth="1"/>
    <col min="12" max="16384" width="9" style="15"/>
  </cols>
  <sheetData>
    <row r="1" s="85" customFormat="1" ht="10.5" spans="1:13">
      <c r="A1" s="86" t="s">
        <v>361</v>
      </c>
      <c r="B1" s="86" t="s">
        <v>362</v>
      </c>
      <c r="C1" s="90"/>
      <c r="D1" s="90"/>
      <c r="E1" s="87"/>
      <c r="F1" s="87"/>
      <c r="G1" s="87"/>
      <c r="H1" s="87"/>
      <c r="I1" s="87"/>
      <c r="J1" s="87"/>
      <c r="K1" s="87"/>
    </row>
    <row r="2" s="12" customFormat="1" ht="30" customHeight="1" spans="1:13">
      <c r="A2" s="19" t="s">
        <v>872</v>
      </c>
      <c r="B2" s="19"/>
      <c r="C2" s="19"/>
      <c r="D2" s="19"/>
      <c r="E2" s="19"/>
      <c r="F2" s="19"/>
      <c r="G2" s="19"/>
      <c r="H2" s="19"/>
      <c r="I2" s="19"/>
      <c r="J2" s="19"/>
      <c r="K2" s="19"/>
    </row>
    <row r="3" ht="15" customHeight="1" spans="1:13">
      <c r="A3" s="20" t="e">
        <f>CONCATENATE(#REF!,#REF!,#REF!,#REF!,#REF!,#REF!,#REF!)</f>
        <v>#REF!</v>
      </c>
      <c r="B3" s="20"/>
      <c r="C3" s="20"/>
      <c r="D3" s="20"/>
      <c r="E3" s="20"/>
      <c r="F3" s="20"/>
      <c r="G3" s="20"/>
      <c r="H3" s="20"/>
      <c r="I3" s="20"/>
      <c r="J3" s="20"/>
      <c r="K3" s="20"/>
    </row>
    <row r="4" ht="15" customHeight="1" spans="1:13">
      <c r="A4" s="20"/>
      <c r="B4" s="20"/>
      <c r="C4" s="20"/>
      <c r="D4" s="20"/>
      <c r="E4" s="20"/>
      <c r="F4" s="20"/>
      <c r="G4" s="20"/>
      <c r="H4" s="20"/>
      <c r="I4" s="20"/>
      <c r="J4" s="20"/>
      <c r="K4" s="46" t="s">
        <v>873</v>
      </c>
      <c r="M4" s="22"/>
    </row>
    <row r="5" ht="15" customHeight="1" spans="1:13">
      <c r="A5" s="23" t="e">
        <f>#REF!&amp;#REF!</f>
        <v>#REF!</v>
      </c>
      <c r="K5" s="22" t="s">
        <v>282</v>
      </c>
    </row>
    <row r="6" s="13" customFormat="1" ht="19.9" customHeight="1" spans="1:13">
      <c r="A6" s="24" t="s">
        <v>283</v>
      </c>
      <c r="B6" s="24" t="s">
        <v>608</v>
      </c>
      <c r="C6" s="24" t="s">
        <v>555</v>
      </c>
      <c r="D6" s="24" t="s">
        <v>556</v>
      </c>
      <c r="E6" s="24" t="s">
        <v>486</v>
      </c>
      <c r="F6" s="25" t="s">
        <v>243</v>
      </c>
      <c r="G6" s="26" t="s">
        <v>244</v>
      </c>
      <c r="H6" s="24" t="s">
        <v>245</v>
      </c>
      <c r="I6" s="24" t="s">
        <v>246</v>
      </c>
      <c r="J6" s="24" t="s">
        <v>285</v>
      </c>
      <c r="K6" s="24" t="s">
        <v>419</v>
      </c>
    </row>
    <row r="7" ht="15" customHeight="1" spans="1:13">
      <c r="A7" s="27"/>
      <c r="B7" s="28"/>
      <c r="C7" s="28"/>
      <c r="D7" s="28"/>
      <c r="E7" s="29"/>
      <c r="F7" s="30"/>
      <c r="G7" s="34"/>
      <c r="H7" s="31"/>
      <c r="I7" s="31" t="str">
        <f>IF(OR(AND(G7=0,H7=0),H7=0),"",H7-G7)</f>
        <v/>
      </c>
      <c r="J7" s="31" t="str">
        <f>IF(ISERROR(I7/G7),"",I7/ABS(G7)*100)</f>
        <v/>
      </c>
      <c r="K7" s="33"/>
    </row>
    <row r="8" ht="15" customHeight="1" spans="1:13">
      <c r="A8" s="27"/>
      <c r="B8" s="28"/>
      <c r="C8" s="28"/>
      <c r="D8" s="28"/>
      <c r="E8" s="29"/>
      <c r="F8" s="30"/>
      <c r="G8" s="34"/>
      <c r="H8" s="31"/>
      <c r="I8" s="31" t="str">
        <f t="shared" ref="I8:I31" si="0">IF(OR(AND(G8=0,H8=0),H8=0),"",H8-G8)</f>
        <v/>
      </c>
      <c r="J8" s="31" t="str">
        <f t="shared" ref="J8:J31" si="1">IF(ISERROR(I8/G8),"",I8/ABS(G8)*100)</f>
        <v/>
      </c>
      <c r="K8" s="33"/>
    </row>
    <row r="9" ht="15" customHeight="1" spans="1:13">
      <c r="A9" s="27"/>
      <c r="B9" s="28"/>
      <c r="C9" s="28"/>
      <c r="D9" s="28"/>
      <c r="E9" s="29"/>
      <c r="F9" s="30"/>
      <c r="G9" s="34"/>
      <c r="H9" s="31"/>
      <c r="I9" s="31" t="str">
        <f t="shared" si="0"/>
        <v/>
      </c>
      <c r="J9" s="31" t="str">
        <f t="shared" si="1"/>
        <v/>
      </c>
      <c r="K9" s="33"/>
    </row>
    <row r="10" ht="15" customHeight="1" spans="1:13">
      <c r="A10" s="27"/>
      <c r="B10" s="28"/>
      <c r="C10" s="28"/>
      <c r="D10" s="28"/>
      <c r="E10" s="29"/>
      <c r="F10" s="30"/>
      <c r="G10" s="34"/>
      <c r="H10" s="31"/>
      <c r="I10" s="31" t="str">
        <f t="shared" si="0"/>
        <v/>
      </c>
      <c r="J10" s="31" t="str">
        <f t="shared" si="1"/>
        <v/>
      </c>
      <c r="K10" s="33"/>
    </row>
    <row r="11" ht="15" customHeight="1" spans="1:13">
      <c r="A11" s="27"/>
      <c r="B11" s="28"/>
      <c r="C11" s="28"/>
      <c r="D11" s="28"/>
      <c r="E11" s="29"/>
      <c r="F11" s="30"/>
      <c r="G11" s="34"/>
      <c r="H11" s="31"/>
      <c r="I11" s="31" t="str">
        <f t="shared" si="0"/>
        <v/>
      </c>
      <c r="J11" s="31" t="str">
        <f t="shared" si="1"/>
        <v/>
      </c>
      <c r="K11" s="33"/>
    </row>
    <row r="12" ht="15" customHeight="1" spans="1:13">
      <c r="A12" s="27"/>
      <c r="B12" s="28"/>
      <c r="C12" s="28"/>
      <c r="D12" s="28"/>
      <c r="E12" s="29"/>
      <c r="F12" s="30"/>
      <c r="G12" s="34"/>
      <c r="H12" s="31"/>
      <c r="I12" s="31" t="str">
        <f t="shared" si="0"/>
        <v/>
      </c>
      <c r="J12" s="31" t="str">
        <f t="shared" si="1"/>
        <v/>
      </c>
      <c r="K12" s="33"/>
    </row>
    <row r="13" ht="15" customHeight="1" spans="1:13">
      <c r="A13" s="27"/>
      <c r="B13" s="28"/>
      <c r="C13" s="28"/>
      <c r="D13" s="28"/>
      <c r="E13" s="29"/>
      <c r="F13" s="30"/>
      <c r="G13" s="34"/>
      <c r="H13" s="31"/>
      <c r="I13" s="31" t="str">
        <f t="shared" si="0"/>
        <v/>
      </c>
      <c r="J13" s="31" t="str">
        <f t="shared" si="1"/>
        <v/>
      </c>
      <c r="K13" s="33"/>
    </row>
    <row r="14" ht="15" customHeight="1" spans="1:13">
      <c r="A14" s="27"/>
      <c r="B14" s="28"/>
      <c r="C14" s="28"/>
      <c r="D14" s="28"/>
      <c r="E14" s="29"/>
      <c r="F14" s="30"/>
      <c r="G14" s="34"/>
      <c r="H14" s="31"/>
      <c r="I14" s="31" t="str">
        <f t="shared" si="0"/>
        <v/>
      </c>
      <c r="J14" s="31" t="str">
        <f t="shared" si="1"/>
        <v/>
      </c>
      <c r="K14" s="33"/>
    </row>
    <row r="15" ht="15" customHeight="1" spans="1:13">
      <c r="A15" s="27"/>
      <c r="B15" s="28"/>
      <c r="C15" s="28"/>
      <c r="D15" s="28"/>
      <c r="E15" s="29"/>
      <c r="F15" s="30"/>
      <c r="G15" s="34"/>
      <c r="H15" s="31"/>
      <c r="I15" s="31" t="str">
        <f t="shared" si="0"/>
        <v/>
      </c>
      <c r="J15" s="31" t="str">
        <f t="shared" si="1"/>
        <v/>
      </c>
      <c r="K15" s="33"/>
    </row>
    <row r="16" ht="15" customHeight="1" spans="1:13">
      <c r="A16" s="27"/>
      <c r="B16" s="28"/>
      <c r="C16" s="28"/>
      <c r="D16" s="28"/>
      <c r="E16" s="29"/>
      <c r="F16" s="30"/>
      <c r="G16" s="34"/>
      <c r="H16" s="31"/>
      <c r="I16" s="31" t="str">
        <f t="shared" si="0"/>
        <v/>
      </c>
      <c r="J16" s="31" t="str">
        <f t="shared" si="1"/>
        <v/>
      </c>
      <c r="K16" s="33"/>
    </row>
    <row r="17" ht="15" customHeight="1" spans="1:11">
      <c r="A17" s="27"/>
      <c r="B17" s="28"/>
      <c r="C17" s="28"/>
      <c r="D17" s="28"/>
      <c r="E17" s="29"/>
      <c r="F17" s="30"/>
      <c r="G17" s="34"/>
      <c r="H17" s="31"/>
      <c r="I17" s="31" t="str">
        <f t="shared" si="0"/>
        <v/>
      </c>
      <c r="J17" s="31" t="str">
        <f t="shared" si="1"/>
        <v/>
      </c>
      <c r="K17" s="33"/>
    </row>
    <row r="18" ht="15" customHeight="1" spans="1:11">
      <c r="A18" s="27"/>
      <c r="B18" s="28"/>
      <c r="C18" s="28"/>
      <c r="D18" s="28"/>
      <c r="E18" s="29"/>
      <c r="F18" s="30"/>
      <c r="G18" s="34"/>
      <c r="H18" s="31"/>
      <c r="I18" s="31" t="str">
        <f t="shared" si="0"/>
        <v/>
      </c>
      <c r="J18" s="31" t="str">
        <f t="shared" si="1"/>
        <v/>
      </c>
      <c r="K18" s="33"/>
    </row>
    <row r="19" ht="15" customHeight="1" spans="1:11">
      <c r="A19" s="27"/>
      <c r="B19" s="28"/>
      <c r="C19" s="28"/>
      <c r="D19" s="28"/>
      <c r="E19" s="29"/>
      <c r="F19" s="30"/>
      <c r="G19" s="34"/>
      <c r="H19" s="31"/>
      <c r="I19" s="31" t="str">
        <f t="shared" si="0"/>
        <v/>
      </c>
      <c r="J19" s="31" t="str">
        <f t="shared" si="1"/>
        <v/>
      </c>
      <c r="K19" s="33"/>
    </row>
    <row r="20" ht="15" customHeight="1" spans="1:11">
      <c r="A20" s="27"/>
      <c r="B20" s="28"/>
      <c r="C20" s="28"/>
      <c r="D20" s="28"/>
      <c r="E20" s="29"/>
      <c r="F20" s="30"/>
      <c r="G20" s="34"/>
      <c r="H20" s="31"/>
      <c r="I20" s="31" t="str">
        <f t="shared" si="0"/>
        <v/>
      </c>
      <c r="J20" s="31" t="str">
        <f t="shared" si="1"/>
        <v/>
      </c>
      <c r="K20" s="33"/>
    </row>
    <row r="21" ht="15" customHeight="1" spans="1:11">
      <c r="A21" s="27"/>
      <c r="B21" s="28"/>
      <c r="C21" s="28"/>
      <c r="D21" s="28"/>
      <c r="E21" s="29"/>
      <c r="F21" s="30"/>
      <c r="G21" s="34"/>
      <c r="H21" s="31"/>
      <c r="I21" s="31" t="str">
        <f t="shared" si="0"/>
        <v/>
      </c>
      <c r="J21" s="31" t="str">
        <f t="shared" si="1"/>
        <v/>
      </c>
      <c r="K21" s="33"/>
    </row>
    <row r="22" ht="15" customHeight="1" spans="1:11">
      <c r="A22" s="27"/>
      <c r="B22" s="28"/>
      <c r="C22" s="28"/>
      <c r="D22" s="28"/>
      <c r="E22" s="29"/>
      <c r="F22" s="30"/>
      <c r="G22" s="34"/>
      <c r="H22" s="31"/>
      <c r="I22" s="31" t="str">
        <f t="shared" si="0"/>
        <v/>
      </c>
      <c r="J22" s="31" t="str">
        <f t="shared" si="1"/>
        <v/>
      </c>
      <c r="K22" s="33"/>
    </row>
    <row r="23" ht="15" customHeight="1" spans="1:11">
      <c r="A23" s="27"/>
      <c r="B23" s="28"/>
      <c r="C23" s="28"/>
      <c r="D23" s="28"/>
      <c r="E23" s="29"/>
      <c r="F23" s="30"/>
      <c r="G23" s="34"/>
      <c r="H23" s="31"/>
      <c r="I23" s="31" t="str">
        <f t="shared" si="0"/>
        <v/>
      </c>
      <c r="J23" s="31" t="str">
        <f t="shared" si="1"/>
        <v/>
      </c>
      <c r="K23" s="33"/>
    </row>
    <row r="24" ht="15" customHeight="1" spans="1:11">
      <c r="A24" s="27"/>
      <c r="B24" s="28"/>
      <c r="C24" s="28"/>
      <c r="D24" s="28"/>
      <c r="E24" s="29"/>
      <c r="F24" s="30"/>
      <c r="G24" s="34"/>
      <c r="H24" s="31"/>
      <c r="I24" s="31" t="str">
        <f t="shared" si="0"/>
        <v/>
      </c>
      <c r="J24" s="31" t="str">
        <f t="shared" si="1"/>
        <v/>
      </c>
      <c r="K24" s="33"/>
    </row>
    <row r="25" ht="15" customHeight="1" spans="1:11">
      <c r="A25" s="27"/>
      <c r="B25" s="28"/>
      <c r="C25" s="28"/>
      <c r="D25" s="28"/>
      <c r="E25" s="29"/>
      <c r="F25" s="30"/>
      <c r="G25" s="34"/>
      <c r="H25" s="31"/>
      <c r="I25" s="31" t="str">
        <f t="shared" si="0"/>
        <v/>
      </c>
      <c r="J25" s="31" t="str">
        <f t="shared" si="1"/>
        <v/>
      </c>
      <c r="K25" s="33"/>
    </row>
    <row r="26" ht="15" customHeight="1" spans="1:11">
      <c r="A26" s="27"/>
      <c r="B26" s="28"/>
      <c r="C26" s="28"/>
      <c r="D26" s="28"/>
      <c r="E26" s="29"/>
      <c r="F26" s="30"/>
      <c r="G26" s="34"/>
      <c r="H26" s="31"/>
      <c r="I26" s="31" t="str">
        <f t="shared" si="0"/>
        <v/>
      </c>
      <c r="J26" s="31" t="str">
        <f t="shared" si="1"/>
        <v/>
      </c>
      <c r="K26" s="33"/>
    </row>
    <row r="27" ht="15" customHeight="1" spans="1:11">
      <c r="A27" s="27"/>
      <c r="B27" s="28"/>
      <c r="C27" s="28"/>
      <c r="D27" s="28"/>
      <c r="E27" s="29"/>
      <c r="F27" s="30"/>
      <c r="G27" s="34"/>
      <c r="H27" s="31"/>
      <c r="I27" s="31" t="str">
        <f t="shared" si="0"/>
        <v/>
      </c>
      <c r="J27" s="31" t="str">
        <f t="shared" si="1"/>
        <v/>
      </c>
      <c r="K27" s="33"/>
    </row>
    <row r="28" ht="15" customHeight="1" spans="1:11">
      <c r="A28" s="27"/>
      <c r="B28" s="28"/>
      <c r="C28" s="28"/>
      <c r="D28" s="28"/>
      <c r="E28" s="29"/>
      <c r="F28" s="30"/>
      <c r="G28" s="34"/>
      <c r="H28" s="31"/>
      <c r="I28" s="31" t="str">
        <f t="shared" si="0"/>
        <v/>
      </c>
      <c r="J28" s="31" t="str">
        <f t="shared" si="1"/>
        <v/>
      </c>
      <c r="K28" s="33"/>
    </row>
    <row r="29" s="14" customFormat="1" ht="15" customHeight="1" spans="1:11">
      <c r="A29" s="24"/>
      <c r="B29" s="98"/>
      <c r="C29" s="98"/>
      <c r="D29" s="98"/>
      <c r="E29" s="37"/>
      <c r="F29" s="38"/>
      <c r="G29" s="39"/>
      <c r="H29" s="40"/>
      <c r="I29" s="40" t="str">
        <f t="shared" si="0"/>
        <v/>
      </c>
      <c r="J29" s="40" t="str">
        <f t="shared" si="1"/>
        <v/>
      </c>
      <c r="K29" s="41"/>
    </row>
    <row r="30" ht="15" customHeight="1" spans="1:11">
      <c r="A30" s="27"/>
      <c r="B30" s="28"/>
      <c r="C30" s="28"/>
      <c r="D30" s="28"/>
      <c r="E30" s="29"/>
      <c r="F30" s="30"/>
      <c r="G30" s="34"/>
      <c r="H30" s="31"/>
      <c r="I30" s="31" t="str">
        <f t="shared" si="0"/>
        <v/>
      </c>
      <c r="J30" s="31" t="str">
        <f t="shared" si="1"/>
        <v/>
      </c>
      <c r="K30" s="33"/>
    </row>
    <row r="31" s="14" customFormat="1" ht="15" customHeight="1" spans="1:11">
      <c r="A31" s="35" t="s">
        <v>420</v>
      </c>
      <c r="B31" s="36"/>
      <c r="C31" s="36"/>
      <c r="D31" s="36"/>
      <c r="E31" s="37"/>
      <c r="F31" s="38">
        <f>SUM(F7:F30)</f>
        <v>0</v>
      </c>
      <c r="G31" s="39">
        <f>SUM(G7:G30)</f>
        <v>0</v>
      </c>
      <c r="H31" s="40">
        <f>SUM(H7:H30)</f>
        <v>0</v>
      </c>
      <c r="I31" s="40" t="str">
        <f t="shared" si="0"/>
        <v/>
      </c>
      <c r="J31" s="40" t="str">
        <f t="shared" si="1"/>
        <v/>
      </c>
      <c r="K31" s="41"/>
    </row>
  </sheetData>
  <mergeCells count="3">
    <mergeCell ref="A2:K2"/>
    <mergeCell ref="A3:K3"/>
    <mergeCell ref="A31:B31"/>
  </mergeCells>
  <hyperlinks>
    <hyperlink ref="A1" location="索引目录!D45" display="返回索引页"/>
    <hyperlink ref="B1" location="非流动资产评估汇总!B31" display="返回"/>
  </hyperlinks>
  <printOptions horizontalCentered="1"/>
  <pageMargins left="0.15748031496063" right="0.15748031496063" top="0.984251968503937" bottom="0.826771653543307"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tabColor theme="9" tint="0.399945066682943"/>
  </sheetPr>
  <dimension ref="A1:K37"/>
  <sheetViews>
    <sheetView zoomScale="90" zoomScaleNormal="90" workbookViewId="0">
      <pane xSplit="7" ySplit="8" topLeftCell="H9" activePane="bottomRight" state="frozen"/>
      <selection/>
      <selection pane="topRight"/>
      <selection pane="bottomLeft"/>
      <selection pane="bottomRight" activeCell="H35" sqref="H35"/>
    </sheetView>
  </sheetViews>
  <sheetFormatPr defaultColWidth="9" defaultRowHeight="15.75" customHeight="1"/>
  <cols>
    <col min="1" max="1" width="7.58333333333333" style="15" customWidth="1"/>
    <col min="2" max="2" width="34.8333333333333" style="15" customWidth="1"/>
    <col min="3" max="3" width="20.5833333333333" style="15" hidden="1" customWidth="1" outlineLevel="1"/>
    <col min="4" max="4" width="20.5833333333333" style="15" customWidth="1" collapsed="1"/>
    <col min="5" max="7" width="20.5833333333333" style="15" customWidth="1"/>
    <col min="8" max="16384" width="9" style="15"/>
  </cols>
  <sheetData>
    <row r="1" s="11" customFormat="1" ht="10.5" spans="1:11">
      <c r="A1" s="17" t="s">
        <v>361</v>
      </c>
      <c r="B1" s="17" t="s">
        <v>362</v>
      </c>
      <c r="C1" s="18"/>
      <c r="D1" s="18"/>
      <c r="E1" s="18"/>
      <c r="F1" s="18"/>
      <c r="G1" s="18"/>
    </row>
    <row r="2" s="12" customFormat="1" ht="30" customHeight="1" spans="1:11">
      <c r="A2" s="19" t="s">
        <v>874</v>
      </c>
      <c r="B2" s="19"/>
      <c r="C2" s="19"/>
      <c r="D2" s="19"/>
      <c r="E2" s="19"/>
      <c r="F2" s="19"/>
      <c r="G2" s="19"/>
    </row>
    <row r="3" ht="15" customHeight="1" spans="1:11">
      <c r="A3" s="20" t="e">
        <f>CONCATENATE(#REF!,#REF!,#REF!,#REF!,#REF!,#REF!,#REF!)</f>
        <v>#REF!</v>
      </c>
      <c r="B3" s="20"/>
      <c r="C3" s="20"/>
      <c r="D3" s="20"/>
      <c r="E3" s="21"/>
      <c r="F3" s="21"/>
      <c r="G3" s="21"/>
    </row>
    <row r="4" ht="15" customHeight="1" spans="1:11">
      <c r="A4" s="20"/>
      <c r="B4" s="20"/>
      <c r="C4" s="20"/>
      <c r="D4" s="20"/>
      <c r="E4" s="21"/>
      <c r="F4" s="21"/>
      <c r="G4" s="22" t="s">
        <v>875</v>
      </c>
      <c r="K4" s="22"/>
    </row>
    <row r="5" ht="15" customHeight="1" spans="1:11">
      <c r="A5" s="23" t="e">
        <f>#REF!&amp;#REF!</f>
        <v>#REF!</v>
      </c>
      <c r="G5" s="22" t="s">
        <v>282</v>
      </c>
    </row>
    <row r="6" s="13" customFormat="1" ht="15" customHeight="1" spans="1:11">
      <c r="A6" s="64" t="s">
        <v>365</v>
      </c>
      <c r="B6" s="64" t="s">
        <v>366</v>
      </c>
      <c r="C6" s="65" t="s">
        <v>367</v>
      </c>
      <c r="D6" s="64" t="s">
        <v>368</v>
      </c>
      <c r="E6" s="64" t="s">
        <v>369</v>
      </c>
      <c r="F6" s="64" t="s">
        <v>505</v>
      </c>
      <c r="G6" s="64" t="s">
        <v>431</v>
      </c>
    </row>
    <row r="7" ht="15" customHeight="1" outlineLevel="1" spans="1:11">
      <c r="A7" s="67" t="s">
        <v>876</v>
      </c>
      <c r="B7" s="80" t="s">
        <v>877</v>
      </c>
      <c r="C7" s="30">
        <f>'在建-土建'!J29</f>
        <v>0</v>
      </c>
      <c r="D7" s="31">
        <f>'在建-土建'!K29</f>
        <v>0</v>
      </c>
      <c r="E7" s="31">
        <f>'在建-土建'!L29</f>
        <v>0</v>
      </c>
      <c r="F7" s="31" t="str">
        <f t="shared" ref="F7" si="0">IF(OR(AND(D7=0,E7=0),E7=0),"",E7-D7)</f>
        <v/>
      </c>
      <c r="G7" s="31" t="str">
        <f t="shared" ref="G7" si="1">IF(ISERROR(F7/D7),"",F7/ABS(D7)*100)</f>
        <v/>
      </c>
    </row>
    <row r="8" ht="15" customHeight="1" outlineLevel="1" spans="1:11">
      <c r="A8" s="67"/>
      <c r="B8" s="80" t="s">
        <v>399</v>
      </c>
      <c r="C8" s="30">
        <f>'在建-土建'!J30</f>
        <v>0</v>
      </c>
      <c r="D8" s="31">
        <f>'在建-土建'!K30</f>
        <v>0</v>
      </c>
      <c r="E8" s="31">
        <f>'在建-土建'!L30</f>
        <v>0</v>
      </c>
      <c r="F8" s="31" t="str">
        <f t="shared" ref="F8:F35" si="2">IF(OR(AND(D8=0,E8=0),E8=0),"",E8-D8)</f>
        <v/>
      </c>
      <c r="G8" s="31" t="str">
        <f t="shared" ref="G8:G35" si="3">IF(ISERROR(F8/D8),"",F8/ABS(D8)*100)</f>
        <v/>
      </c>
    </row>
    <row r="9" ht="15" customHeight="1" spans="1:11">
      <c r="A9" s="67" t="s">
        <v>876</v>
      </c>
      <c r="B9" s="80" t="s">
        <v>878</v>
      </c>
      <c r="C9" s="30">
        <f>C7-C8</f>
        <v>0</v>
      </c>
      <c r="D9" s="31">
        <f t="shared" ref="D9:E9" si="4">D7-D8</f>
        <v>0</v>
      </c>
      <c r="E9" s="31">
        <f t="shared" si="4"/>
        <v>0</v>
      </c>
      <c r="F9" s="31" t="str">
        <f t="shared" si="2"/>
        <v/>
      </c>
      <c r="G9" s="31" t="str">
        <f t="shared" si="3"/>
        <v/>
      </c>
    </row>
    <row r="10" ht="15" customHeight="1" outlineLevel="1" spans="1:11">
      <c r="A10" s="67" t="s">
        <v>879</v>
      </c>
      <c r="B10" s="80" t="s">
        <v>880</v>
      </c>
      <c r="C10" s="30">
        <f>'在建-设备'!L29</f>
        <v>0</v>
      </c>
      <c r="D10" s="31">
        <f>'在建-设备'!P29</f>
        <v>0</v>
      </c>
      <c r="E10" s="31">
        <f>'在建-设备'!T29</f>
        <v>0</v>
      </c>
      <c r="F10" s="31" t="str">
        <f t="shared" si="2"/>
        <v/>
      </c>
      <c r="G10" s="31" t="str">
        <f t="shared" si="3"/>
        <v/>
      </c>
    </row>
    <row r="11" ht="15" customHeight="1" outlineLevel="1" spans="1:11">
      <c r="A11" s="67"/>
      <c r="B11" s="80" t="s">
        <v>399</v>
      </c>
      <c r="C11" s="30">
        <f>'在建-设备'!L30</f>
        <v>0</v>
      </c>
      <c r="D11" s="31">
        <f>'在建-设备'!P30</f>
        <v>0</v>
      </c>
      <c r="E11" s="31">
        <f>'在建-设备'!T30</f>
        <v>0</v>
      </c>
      <c r="F11" s="31" t="str">
        <f t="shared" si="2"/>
        <v/>
      </c>
      <c r="G11" s="31" t="str">
        <f t="shared" si="3"/>
        <v/>
      </c>
    </row>
    <row r="12" ht="15" customHeight="1" spans="1:11">
      <c r="A12" s="67" t="s">
        <v>879</v>
      </c>
      <c r="B12" s="80" t="s">
        <v>881</v>
      </c>
      <c r="C12" s="30">
        <f>C10-C11</f>
        <v>0</v>
      </c>
      <c r="D12" s="31">
        <f t="shared" ref="D12:E12" si="5">D10-D11</f>
        <v>0</v>
      </c>
      <c r="E12" s="31">
        <f t="shared" si="5"/>
        <v>0</v>
      </c>
      <c r="F12" s="31" t="str">
        <f t="shared" si="2"/>
        <v/>
      </c>
      <c r="G12" s="31" t="str">
        <f t="shared" si="3"/>
        <v/>
      </c>
    </row>
    <row r="13" ht="15" customHeight="1" outlineLevel="1" spans="1:11">
      <c r="A13" s="67" t="s">
        <v>882</v>
      </c>
      <c r="B13" s="80" t="s">
        <v>883</v>
      </c>
      <c r="C13" s="30">
        <f>'在建-待摊费用'!F29</f>
        <v>0</v>
      </c>
      <c r="D13" s="31">
        <f>'在建-待摊费用'!G29</f>
        <v>0</v>
      </c>
      <c r="E13" s="31">
        <f>'在建-待摊费用'!H29</f>
        <v>0</v>
      </c>
      <c r="F13" s="31" t="str">
        <f t="shared" si="2"/>
        <v/>
      </c>
      <c r="G13" s="31" t="str">
        <f t="shared" si="3"/>
        <v/>
      </c>
    </row>
    <row r="14" ht="15" customHeight="1" outlineLevel="1" spans="1:11">
      <c r="A14" s="67"/>
      <c r="B14" s="80" t="s">
        <v>399</v>
      </c>
      <c r="C14" s="30">
        <f>'在建-待摊费用'!F30</f>
        <v>0</v>
      </c>
      <c r="D14" s="31">
        <f>'在建-待摊费用'!G30</f>
        <v>0</v>
      </c>
      <c r="E14" s="31">
        <f>'在建-待摊费用'!H30</f>
        <v>0</v>
      </c>
      <c r="F14" s="31" t="str">
        <f t="shared" si="2"/>
        <v/>
      </c>
      <c r="G14" s="31" t="str">
        <f t="shared" si="3"/>
        <v/>
      </c>
    </row>
    <row r="15" ht="15" customHeight="1" spans="1:11">
      <c r="A15" s="67" t="s">
        <v>882</v>
      </c>
      <c r="B15" s="80" t="s">
        <v>884</v>
      </c>
      <c r="C15" s="30">
        <f>C13-C14</f>
        <v>0</v>
      </c>
      <c r="D15" s="31">
        <f t="shared" ref="D15:E15" si="6">D13-D14</f>
        <v>0</v>
      </c>
      <c r="E15" s="31">
        <f t="shared" si="6"/>
        <v>0</v>
      </c>
      <c r="F15" s="31" t="str">
        <f t="shared" si="2"/>
        <v/>
      </c>
      <c r="G15" s="31" t="str">
        <f t="shared" si="3"/>
        <v/>
      </c>
    </row>
    <row r="16" ht="15" customHeight="1" outlineLevel="1" spans="1:11">
      <c r="A16" s="67" t="s">
        <v>885</v>
      </c>
      <c r="B16" s="80" t="s">
        <v>886</v>
      </c>
      <c r="C16" s="30">
        <f>'在建-预付工程款'!H29</f>
        <v>0</v>
      </c>
      <c r="D16" s="31">
        <f>'在建-预付工程款'!I29</f>
        <v>0</v>
      </c>
      <c r="E16" s="31">
        <f>'在建-预付工程款'!J29</f>
        <v>0</v>
      </c>
      <c r="F16" s="31" t="str">
        <f t="shared" si="2"/>
        <v/>
      </c>
      <c r="G16" s="31" t="str">
        <f t="shared" si="3"/>
        <v/>
      </c>
    </row>
    <row r="17" ht="15" customHeight="1" outlineLevel="1" spans="1:7">
      <c r="A17" s="67"/>
      <c r="B17" s="80" t="s">
        <v>399</v>
      </c>
      <c r="C17" s="30">
        <f>'在建-预付工程款'!H30</f>
        <v>0</v>
      </c>
      <c r="D17" s="31">
        <f>'在建-预付工程款'!I30</f>
        <v>0</v>
      </c>
      <c r="E17" s="31">
        <f>'在建-预付工程款'!J30</f>
        <v>0</v>
      </c>
      <c r="F17" s="31" t="str">
        <f t="shared" si="2"/>
        <v/>
      </c>
      <c r="G17" s="31" t="str">
        <f t="shared" si="3"/>
        <v/>
      </c>
    </row>
    <row r="18" ht="15" customHeight="1" spans="1:7">
      <c r="A18" s="67" t="s">
        <v>885</v>
      </c>
      <c r="B18" s="80" t="s">
        <v>887</v>
      </c>
      <c r="C18" s="30">
        <f>C16-C17</f>
        <v>0</v>
      </c>
      <c r="D18" s="31">
        <f t="shared" ref="D18:E18" si="7">D16-D17</f>
        <v>0</v>
      </c>
      <c r="E18" s="31">
        <f t="shared" si="7"/>
        <v>0</v>
      </c>
      <c r="F18" s="31" t="str">
        <f t="shared" si="2"/>
        <v/>
      </c>
      <c r="G18" s="31" t="str">
        <f t="shared" si="3"/>
        <v/>
      </c>
    </row>
    <row r="19" ht="15" customHeight="1" outlineLevel="1" spans="1:7">
      <c r="A19" s="67" t="s">
        <v>888</v>
      </c>
      <c r="B19" s="80" t="s">
        <v>889</v>
      </c>
      <c r="C19" s="30">
        <f>'在建-工程物资'!H29</f>
        <v>0</v>
      </c>
      <c r="D19" s="31">
        <f>'在建-工程物资'!K29</f>
        <v>0</v>
      </c>
      <c r="E19" s="31">
        <f>'在建-工程物资'!N29</f>
        <v>0</v>
      </c>
      <c r="F19" s="31" t="str">
        <f t="shared" si="2"/>
        <v/>
      </c>
      <c r="G19" s="31" t="str">
        <f t="shared" si="3"/>
        <v/>
      </c>
    </row>
    <row r="20" ht="15" customHeight="1" outlineLevel="1" spans="1:7">
      <c r="A20" s="67"/>
      <c r="B20" s="80" t="s">
        <v>399</v>
      </c>
      <c r="C20" s="30">
        <f>'在建-工程物资'!H30</f>
        <v>0</v>
      </c>
      <c r="D20" s="31">
        <f>'在建-工程物资'!K30</f>
        <v>0</v>
      </c>
      <c r="E20" s="31">
        <f>'在建-工程物资'!N30</f>
        <v>0</v>
      </c>
      <c r="F20" s="31" t="str">
        <f t="shared" si="2"/>
        <v/>
      </c>
      <c r="G20" s="31" t="str">
        <f t="shared" si="3"/>
        <v/>
      </c>
    </row>
    <row r="21" ht="15" customHeight="1" spans="1:7">
      <c r="A21" s="67" t="s">
        <v>888</v>
      </c>
      <c r="B21" s="80" t="s">
        <v>890</v>
      </c>
      <c r="C21" s="30">
        <f>C19-C20</f>
        <v>0</v>
      </c>
      <c r="D21" s="31">
        <f>D19-D20</f>
        <v>0</v>
      </c>
      <c r="E21" s="31">
        <f>E19-E20</f>
        <v>0</v>
      </c>
      <c r="F21" s="31" t="str">
        <f t="shared" si="2"/>
        <v/>
      </c>
      <c r="G21" s="31" t="str">
        <f t="shared" si="3"/>
        <v/>
      </c>
    </row>
    <row r="22" ht="15" customHeight="1" spans="1:7">
      <c r="A22" s="67"/>
      <c r="B22" s="80"/>
      <c r="C22" s="30"/>
      <c r="D22" s="31"/>
      <c r="E22" s="31"/>
      <c r="F22" s="31" t="str">
        <f t="shared" si="2"/>
        <v/>
      </c>
      <c r="G22" s="31" t="str">
        <f t="shared" si="3"/>
        <v/>
      </c>
    </row>
    <row r="23" ht="15" customHeight="1" spans="1:7">
      <c r="A23" s="67"/>
      <c r="B23" s="80"/>
      <c r="C23" s="30"/>
      <c r="D23" s="31"/>
      <c r="E23" s="31"/>
      <c r="F23" s="31" t="str">
        <f t="shared" si="2"/>
        <v/>
      </c>
      <c r="G23" s="31" t="str">
        <f t="shared" si="3"/>
        <v/>
      </c>
    </row>
    <row r="24" ht="15" customHeight="1" spans="1:7">
      <c r="A24" s="67"/>
      <c r="B24" s="80"/>
      <c r="C24" s="30"/>
      <c r="D24" s="31"/>
      <c r="E24" s="31"/>
      <c r="F24" s="31"/>
      <c r="G24" s="31"/>
    </row>
    <row r="25" ht="15" customHeight="1" spans="1:7">
      <c r="A25" s="67"/>
      <c r="B25" s="80"/>
      <c r="C25" s="30"/>
      <c r="D25" s="31"/>
      <c r="E25" s="31"/>
      <c r="F25" s="31"/>
      <c r="G25" s="31"/>
    </row>
    <row r="26" ht="15" customHeight="1" spans="1:7">
      <c r="A26" s="67"/>
      <c r="B26" s="80"/>
      <c r="C26" s="30"/>
      <c r="D26" s="31"/>
      <c r="E26" s="31"/>
      <c r="F26" s="31"/>
      <c r="G26" s="31"/>
    </row>
    <row r="27" ht="15" customHeight="1" spans="1:7">
      <c r="A27" s="67"/>
      <c r="B27" s="80"/>
      <c r="C27" s="30"/>
      <c r="D27" s="31"/>
      <c r="E27" s="31"/>
      <c r="F27" s="31"/>
      <c r="G27" s="31"/>
    </row>
    <row r="28" ht="15" customHeight="1" spans="1:7">
      <c r="A28" s="67"/>
      <c r="B28" s="80"/>
      <c r="C28" s="30"/>
      <c r="D28" s="31"/>
      <c r="E28" s="31"/>
      <c r="F28" s="31" t="str">
        <f t="shared" si="2"/>
        <v/>
      </c>
      <c r="G28" s="31" t="str">
        <f t="shared" si="3"/>
        <v/>
      </c>
    </row>
    <row r="29" ht="15" customHeight="1" spans="1:7">
      <c r="A29" s="67"/>
      <c r="B29" s="80"/>
      <c r="C29" s="30"/>
      <c r="D29" s="31"/>
      <c r="E29" s="31"/>
      <c r="F29" s="31" t="str">
        <f t="shared" si="2"/>
        <v/>
      </c>
      <c r="G29" s="31" t="str">
        <f t="shared" si="3"/>
        <v/>
      </c>
    </row>
    <row r="30" ht="15" customHeight="1" spans="1:7">
      <c r="A30" s="67"/>
      <c r="B30" s="80"/>
      <c r="C30" s="30"/>
      <c r="D30" s="31"/>
      <c r="E30" s="31"/>
      <c r="F30" s="31" t="str">
        <f t="shared" si="2"/>
        <v/>
      </c>
      <c r="G30" s="31" t="str">
        <f t="shared" si="3"/>
        <v/>
      </c>
    </row>
    <row r="31" ht="15" customHeight="1" spans="1:7">
      <c r="A31" s="67"/>
      <c r="B31" s="80"/>
      <c r="C31" s="30"/>
      <c r="D31" s="31"/>
      <c r="E31" s="31"/>
      <c r="F31" s="31" t="str">
        <f t="shared" si="2"/>
        <v/>
      </c>
      <c r="G31" s="31" t="str">
        <f t="shared" si="3"/>
        <v/>
      </c>
    </row>
    <row r="32" ht="15" customHeight="1" spans="1:7">
      <c r="A32" s="67"/>
      <c r="B32" s="81"/>
      <c r="C32" s="30"/>
      <c r="D32" s="31"/>
      <c r="E32" s="31"/>
      <c r="F32" s="31" t="str">
        <f t="shared" si="2"/>
        <v/>
      </c>
      <c r="G32" s="31" t="str">
        <f t="shared" si="3"/>
        <v/>
      </c>
    </row>
    <row r="33" s="14" customFormat="1" ht="15" customHeight="1" spans="1:7">
      <c r="A33" s="64" t="s">
        <v>658</v>
      </c>
      <c r="B33" s="82" t="s">
        <v>891</v>
      </c>
      <c r="C33" s="38">
        <f t="shared" ref="C33:E34" si="8">SUM(C7,C10,C13,C16,C19)</f>
        <v>0</v>
      </c>
      <c r="D33" s="40">
        <f t="shared" si="8"/>
        <v>0</v>
      </c>
      <c r="E33" s="40">
        <f t="shared" si="8"/>
        <v>0</v>
      </c>
      <c r="F33" s="40" t="str">
        <f t="shared" si="2"/>
        <v/>
      </c>
      <c r="G33" s="40" t="str">
        <f t="shared" si="3"/>
        <v/>
      </c>
    </row>
    <row r="34" ht="15" customHeight="1" spans="1:7">
      <c r="A34" s="67"/>
      <c r="B34" s="101" t="s">
        <v>514</v>
      </c>
      <c r="C34" s="30">
        <f t="shared" si="8"/>
        <v>0</v>
      </c>
      <c r="D34" s="31">
        <f t="shared" si="8"/>
        <v>0</v>
      </c>
      <c r="E34" s="31">
        <f t="shared" si="8"/>
        <v>0</v>
      </c>
      <c r="F34" s="31" t="str">
        <f t="shared" si="2"/>
        <v/>
      </c>
      <c r="G34" s="31" t="str">
        <f t="shared" si="3"/>
        <v/>
      </c>
    </row>
    <row r="35" s="14" customFormat="1" ht="15" customHeight="1" spans="1:7">
      <c r="A35" s="64" t="s">
        <v>658</v>
      </c>
      <c r="B35" s="82" t="s">
        <v>892</v>
      </c>
      <c r="C35" s="38">
        <f>C33-C34</f>
        <v>0</v>
      </c>
      <c r="D35" s="40">
        <f>D33-D34</f>
        <v>0</v>
      </c>
      <c r="E35" s="40">
        <f>E33-E34</f>
        <v>0</v>
      </c>
      <c r="F35" s="40" t="str">
        <f t="shared" si="2"/>
        <v/>
      </c>
      <c r="G35" s="40" t="str">
        <f t="shared" si="3"/>
        <v/>
      </c>
    </row>
    <row r="36" ht="15" customHeight="1" spans="1:7">
      <c r="A36" s="15" t="e">
        <f>CONCATENATE(#REF!,#REF!)</f>
        <v>#REF!</v>
      </c>
      <c r="E36" s="15" t="e">
        <f>"评估人员："&amp;#REF!</f>
        <v>#REF!</v>
      </c>
      <c r="G36" s="63" t="s">
        <v>401</v>
      </c>
    </row>
    <row r="37" ht="15" customHeight="1" spans="1:7">
      <c r="A37" s="15" t="e">
        <f>CONCATENATE(#REF!,#REF!,#REF!,#REF!,#REF!,#REF!,#REF!)</f>
        <v>#REF!</v>
      </c>
    </row>
  </sheetData>
  <mergeCells count="2">
    <mergeCell ref="A2:G2"/>
    <mergeCell ref="A3:G3"/>
  </mergeCells>
  <hyperlinks>
    <hyperlink ref="B1" location="非流动资产评估汇总!B25" display="返回"/>
    <hyperlink ref="B21" location="'在建-工程物资'!A1" display="在建工程-工程物资"/>
    <hyperlink ref="B19" location="'在建-工程物资'!B1" display="在建工程-工程物资余额"/>
    <hyperlink ref="B18" location="'在建-预付工程款'!B1" display="在建工程-预付工程款"/>
    <hyperlink ref="B16" location="'在建-预付工程款'!B1" display="在建工程-预付工程款余额"/>
    <hyperlink ref="B15" location="'在建-待摊费用'!B1" display="在建工程-待摊投资"/>
    <hyperlink ref="B13" location="'在建-待摊费用'!B1" display="在建工程-待摊投资余额"/>
    <hyperlink ref="B12" location="'在建-设备'!B1" display="在建工程-设备安装工程"/>
    <hyperlink ref="B10" location="'在建-设备'!B1" display="在建工程-设备安装工程余额"/>
    <hyperlink ref="B9" location="'在建-土建'!B1" display="在建工程-土建工程"/>
    <hyperlink ref="B7" location="'在建-土建'!B1" display="在建工程-土建工程余额"/>
    <hyperlink ref="A1" location="索引目录!C25" display="返回索引页"/>
  </hyperlinks>
  <printOptions horizontalCentered="1"/>
  <pageMargins left="0.393700787401575" right="0.393700787401575" top="0.984251968503937" bottom="0.47244094488189" header="0.984251968503937" footer="0.47244094488189"/>
  <pageSetup paperSize="9" orientation="landscape"/>
  <headerFooter alignWithMargins="0">
    <oddFooter>&amp;C&amp;"宋体,常规"&amp;9
&amp;R&amp;"宋体,常规"&amp;9</oddFooter>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61"/>
  <dimension ref="A1:O31"/>
  <sheetViews>
    <sheetView zoomScale="90" zoomScaleNormal="90" workbookViewId="0">
      <pane ySplit="6" topLeftCell="A13" activePane="bottomLeft" state="frozen"/>
      <selection/>
      <selection pane="bottomLeft" activeCell="H35" sqref="H35"/>
    </sheetView>
  </sheetViews>
  <sheetFormatPr defaultColWidth="9" defaultRowHeight="15.75" customHeight="1"/>
  <cols>
    <col min="1" max="1" width="5.08333333333333" style="15" customWidth="1"/>
    <col min="2" max="2" width="18.25" style="15" customWidth="1"/>
    <col min="3" max="3" width="5" style="15" customWidth="1"/>
    <col min="4" max="4" width="12.25" style="15" customWidth="1"/>
    <col min="5" max="5" width="7.83333333333333" style="15" customWidth="1"/>
    <col min="6" max="6" width="8.58333333333333" style="15" customWidth="1"/>
    <col min="7" max="7" width="10.75" style="15" customWidth="1"/>
    <col min="8" max="8" width="7.5" style="15" customWidth="1"/>
    <col min="9" max="9" width="7.25" style="15" customWidth="1"/>
    <col min="10" max="10" width="12.25" style="15" hidden="1" customWidth="1" outlineLevel="1"/>
    <col min="11" max="11" width="12.25" style="15" customWidth="1" collapsed="1"/>
    <col min="12" max="12" width="12.75" style="15" customWidth="1"/>
    <col min="13" max="13" width="10.0833333333333" style="15" customWidth="1"/>
    <col min="14" max="14" width="7.75" style="15" customWidth="1"/>
    <col min="15" max="15" width="9.75" style="15" customWidth="1"/>
    <col min="16" max="16384" width="9" style="15"/>
  </cols>
  <sheetData>
    <row r="1" s="85" customFormat="1" ht="10.5" spans="1:15">
      <c r="A1" s="86" t="s">
        <v>361</v>
      </c>
      <c r="B1" s="86" t="s">
        <v>362</v>
      </c>
      <c r="C1" s="90"/>
      <c r="D1" s="90"/>
      <c r="E1" s="90"/>
      <c r="F1" s="87"/>
      <c r="G1" s="87"/>
      <c r="H1" s="87"/>
      <c r="I1" s="87"/>
      <c r="J1" s="87"/>
      <c r="K1" s="87"/>
      <c r="L1" s="87"/>
      <c r="M1" s="87"/>
      <c r="N1" s="87"/>
      <c r="O1" s="87"/>
    </row>
    <row r="2" s="12" customFormat="1" ht="30" customHeight="1" spans="1:15">
      <c r="A2" s="19" t="s">
        <v>893</v>
      </c>
      <c r="B2" s="19"/>
      <c r="C2" s="19"/>
      <c r="D2" s="19"/>
      <c r="E2" s="19"/>
      <c r="F2" s="19"/>
      <c r="G2" s="19"/>
      <c r="H2" s="19"/>
      <c r="I2" s="19"/>
      <c r="J2" s="19"/>
      <c r="K2" s="19"/>
      <c r="L2" s="19"/>
      <c r="M2" s="19"/>
      <c r="N2" s="19"/>
      <c r="O2" s="19"/>
    </row>
    <row r="3" ht="15" customHeight="1" spans="1:15">
      <c r="A3" s="20" t="e">
        <f>CONCATENATE(#REF!,#REF!,#REF!,#REF!,#REF!,#REF!,#REF!)</f>
        <v>#REF!</v>
      </c>
      <c r="B3" s="20"/>
      <c r="C3" s="20"/>
      <c r="D3" s="20"/>
      <c r="E3" s="20"/>
      <c r="F3" s="21"/>
      <c r="G3" s="21"/>
      <c r="H3" s="21"/>
      <c r="I3" s="21"/>
      <c r="J3" s="21"/>
      <c r="K3" s="21"/>
      <c r="L3" s="21"/>
      <c r="M3" s="21"/>
      <c r="N3" s="21"/>
      <c r="O3" s="21"/>
    </row>
    <row r="4" ht="15" customHeight="1" spans="1:15">
      <c r="A4" s="20"/>
      <c r="B4" s="20"/>
      <c r="C4" s="20"/>
      <c r="D4" s="20"/>
      <c r="E4" s="20"/>
      <c r="F4" s="21"/>
      <c r="G4" s="21"/>
      <c r="H4" s="21"/>
      <c r="I4" s="21"/>
      <c r="J4" s="21"/>
      <c r="K4" s="22"/>
      <c r="L4" s="21"/>
      <c r="M4" s="21"/>
      <c r="N4" s="21"/>
      <c r="O4" s="22" t="s">
        <v>894</v>
      </c>
    </row>
    <row r="5" ht="15" customHeight="1" spans="1:15">
      <c r="A5" s="23" t="e">
        <f>#REF!&amp;#REF!</f>
        <v>#REF!</v>
      </c>
      <c r="O5" s="22" t="s">
        <v>282</v>
      </c>
    </row>
    <row r="6" s="13" customFormat="1" ht="19.9" customHeight="1" spans="1:15">
      <c r="A6" s="24" t="s">
        <v>283</v>
      </c>
      <c r="B6" s="24" t="s">
        <v>895</v>
      </c>
      <c r="C6" s="52" t="s">
        <v>718</v>
      </c>
      <c r="D6" s="130" t="s">
        <v>896</v>
      </c>
      <c r="E6" s="52" t="s">
        <v>556</v>
      </c>
      <c r="F6" s="24" t="s">
        <v>897</v>
      </c>
      <c r="G6" s="24" t="s">
        <v>898</v>
      </c>
      <c r="H6" s="24" t="s">
        <v>899</v>
      </c>
      <c r="I6" s="24" t="s">
        <v>900</v>
      </c>
      <c r="J6" s="25" t="s">
        <v>243</v>
      </c>
      <c r="K6" s="26" t="s">
        <v>244</v>
      </c>
      <c r="L6" s="24" t="s">
        <v>245</v>
      </c>
      <c r="M6" s="24" t="s">
        <v>246</v>
      </c>
      <c r="N6" s="24" t="s">
        <v>285</v>
      </c>
      <c r="O6" s="24" t="s">
        <v>419</v>
      </c>
    </row>
    <row r="7" ht="15" customHeight="1" spans="1:15">
      <c r="A7" s="27"/>
      <c r="B7" s="28"/>
      <c r="C7" s="28"/>
      <c r="D7" s="34"/>
      <c r="E7" s="28"/>
      <c r="F7" s="29"/>
      <c r="G7" s="29"/>
      <c r="H7" s="27"/>
      <c r="I7" s="83"/>
      <c r="J7" s="30"/>
      <c r="K7" s="34"/>
      <c r="L7" s="31"/>
      <c r="M7" s="31" t="str">
        <f>IF(OR(AND(K7=0,L7=0),L7=0),"",L7-K7)</f>
        <v/>
      </c>
      <c r="N7" s="31" t="str">
        <f>IF(ISERROR(M7/K7),"",M7/ABS(K7)*100)</f>
        <v/>
      </c>
      <c r="O7" s="33"/>
    </row>
    <row r="8" ht="15" customHeight="1" spans="1:15">
      <c r="A8" s="27"/>
      <c r="B8" s="28"/>
      <c r="C8" s="28"/>
      <c r="D8" s="34"/>
      <c r="E8" s="28"/>
      <c r="F8" s="29"/>
      <c r="G8" s="29"/>
      <c r="H8" s="27"/>
      <c r="I8" s="83"/>
      <c r="J8" s="30"/>
      <c r="K8" s="34"/>
      <c r="L8" s="31"/>
      <c r="M8" s="31" t="str">
        <f t="shared" ref="M8:M31" si="0">IF(OR(AND(K8=0,L8=0),L8=0),"",L8-K8)</f>
        <v/>
      </c>
      <c r="N8" s="31" t="str">
        <f t="shared" ref="N8:N31" si="1">IF(ISERROR(M8/K8),"",M8/ABS(K8)*100)</f>
        <v/>
      </c>
      <c r="O8" s="33"/>
    </row>
    <row r="9" ht="15" customHeight="1" spans="1:15">
      <c r="A9" s="27"/>
      <c r="B9" s="28"/>
      <c r="C9" s="28"/>
      <c r="D9" s="34"/>
      <c r="E9" s="28"/>
      <c r="F9" s="29"/>
      <c r="G9" s="29"/>
      <c r="H9" s="27"/>
      <c r="I9" s="83"/>
      <c r="J9" s="30"/>
      <c r="K9" s="34"/>
      <c r="L9" s="31"/>
      <c r="M9" s="31" t="str">
        <f t="shared" si="0"/>
        <v/>
      </c>
      <c r="N9" s="31" t="str">
        <f t="shared" si="1"/>
        <v/>
      </c>
      <c r="O9" s="33"/>
    </row>
    <row r="10" ht="15" customHeight="1" spans="1:15">
      <c r="A10" s="27"/>
      <c r="B10" s="28"/>
      <c r="C10" s="28"/>
      <c r="D10" s="34"/>
      <c r="E10" s="28"/>
      <c r="F10" s="29"/>
      <c r="G10" s="29"/>
      <c r="H10" s="27"/>
      <c r="I10" s="83"/>
      <c r="J10" s="30"/>
      <c r="K10" s="34"/>
      <c r="L10" s="31"/>
      <c r="M10" s="31" t="str">
        <f t="shared" si="0"/>
        <v/>
      </c>
      <c r="N10" s="31" t="str">
        <f t="shared" si="1"/>
        <v/>
      </c>
      <c r="O10" s="33"/>
    </row>
    <row r="11" ht="15" customHeight="1" spans="1:15">
      <c r="A11" s="27"/>
      <c r="B11" s="28"/>
      <c r="C11" s="28"/>
      <c r="D11" s="34"/>
      <c r="E11" s="28"/>
      <c r="F11" s="29"/>
      <c r="G11" s="29"/>
      <c r="H11" s="27"/>
      <c r="I11" s="83"/>
      <c r="J11" s="30"/>
      <c r="K11" s="34"/>
      <c r="L11" s="31"/>
      <c r="M11" s="31" t="str">
        <f t="shared" si="0"/>
        <v/>
      </c>
      <c r="N11" s="31" t="str">
        <f t="shared" si="1"/>
        <v/>
      </c>
      <c r="O11" s="33"/>
    </row>
    <row r="12" ht="15" customHeight="1" spans="1:15">
      <c r="A12" s="27"/>
      <c r="B12" s="28"/>
      <c r="C12" s="28"/>
      <c r="D12" s="34"/>
      <c r="E12" s="28"/>
      <c r="F12" s="29"/>
      <c r="G12" s="29"/>
      <c r="H12" s="27"/>
      <c r="I12" s="83"/>
      <c r="J12" s="30"/>
      <c r="K12" s="34"/>
      <c r="L12" s="31"/>
      <c r="M12" s="31" t="str">
        <f t="shared" si="0"/>
        <v/>
      </c>
      <c r="N12" s="31" t="str">
        <f t="shared" si="1"/>
        <v/>
      </c>
      <c r="O12" s="33"/>
    </row>
    <row r="13" ht="15" customHeight="1" spans="1:15">
      <c r="A13" s="27"/>
      <c r="B13" s="28"/>
      <c r="C13" s="28"/>
      <c r="D13" s="34"/>
      <c r="E13" s="28"/>
      <c r="F13" s="29"/>
      <c r="G13" s="29"/>
      <c r="H13" s="27"/>
      <c r="I13" s="83"/>
      <c r="J13" s="30"/>
      <c r="K13" s="34"/>
      <c r="L13" s="31"/>
      <c r="M13" s="31" t="str">
        <f t="shared" si="0"/>
        <v/>
      </c>
      <c r="N13" s="31" t="str">
        <f t="shared" si="1"/>
        <v/>
      </c>
      <c r="O13" s="33"/>
    </row>
    <row r="14" ht="15" customHeight="1" spans="1:15">
      <c r="A14" s="27"/>
      <c r="B14" s="28"/>
      <c r="C14" s="28"/>
      <c r="D14" s="34"/>
      <c r="E14" s="28"/>
      <c r="F14" s="29"/>
      <c r="G14" s="29"/>
      <c r="H14" s="27"/>
      <c r="I14" s="83"/>
      <c r="J14" s="30"/>
      <c r="K14" s="34"/>
      <c r="L14" s="31"/>
      <c r="M14" s="31" t="str">
        <f t="shared" si="0"/>
        <v/>
      </c>
      <c r="N14" s="31" t="str">
        <f t="shared" si="1"/>
        <v/>
      </c>
      <c r="O14" s="33"/>
    </row>
    <row r="15" ht="15" customHeight="1" spans="1:15">
      <c r="A15" s="27"/>
      <c r="B15" s="28"/>
      <c r="C15" s="28"/>
      <c r="D15" s="34"/>
      <c r="E15" s="28"/>
      <c r="F15" s="29"/>
      <c r="G15" s="29"/>
      <c r="H15" s="27"/>
      <c r="I15" s="83"/>
      <c r="J15" s="30"/>
      <c r="K15" s="34"/>
      <c r="L15" s="31"/>
      <c r="M15" s="31" t="str">
        <f t="shared" si="0"/>
        <v/>
      </c>
      <c r="N15" s="31" t="str">
        <f t="shared" si="1"/>
        <v/>
      </c>
      <c r="O15" s="33"/>
    </row>
    <row r="16" ht="15" customHeight="1" spans="1:15">
      <c r="A16" s="27"/>
      <c r="B16" s="28"/>
      <c r="C16" s="28"/>
      <c r="D16" s="34"/>
      <c r="E16" s="28"/>
      <c r="F16" s="29"/>
      <c r="G16" s="29"/>
      <c r="H16" s="27"/>
      <c r="I16" s="83"/>
      <c r="J16" s="30"/>
      <c r="K16" s="34"/>
      <c r="L16" s="31"/>
      <c r="M16" s="31" t="str">
        <f t="shared" si="0"/>
        <v/>
      </c>
      <c r="N16" s="31" t="str">
        <f t="shared" si="1"/>
        <v/>
      </c>
      <c r="O16" s="33"/>
    </row>
    <row r="17" ht="15" customHeight="1" spans="1:15">
      <c r="A17" s="27"/>
      <c r="B17" s="28"/>
      <c r="C17" s="28"/>
      <c r="D17" s="34"/>
      <c r="E17" s="28"/>
      <c r="F17" s="29"/>
      <c r="G17" s="29"/>
      <c r="H17" s="27"/>
      <c r="I17" s="83"/>
      <c r="J17" s="30"/>
      <c r="K17" s="34"/>
      <c r="L17" s="31"/>
      <c r="M17" s="31" t="str">
        <f t="shared" si="0"/>
        <v/>
      </c>
      <c r="N17" s="31" t="str">
        <f t="shared" si="1"/>
        <v/>
      </c>
      <c r="O17" s="33"/>
    </row>
    <row r="18" ht="15" customHeight="1" spans="1:15">
      <c r="A18" s="27"/>
      <c r="B18" s="28"/>
      <c r="C18" s="28"/>
      <c r="D18" s="34"/>
      <c r="E18" s="28"/>
      <c r="F18" s="29"/>
      <c r="G18" s="29"/>
      <c r="H18" s="27"/>
      <c r="I18" s="83"/>
      <c r="J18" s="30"/>
      <c r="K18" s="34"/>
      <c r="L18" s="31"/>
      <c r="M18" s="31" t="str">
        <f t="shared" si="0"/>
        <v/>
      </c>
      <c r="N18" s="31" t="str">
        <f t="shared" si="1"/>
        <v/>
      </c>
      <c r="O18" s="33"/>
    </row>
    <row r="19" ht="15" customHeight="1" spans="1:15">
      <c r="A19" s="27"/>
      <c r="B19" s="28"/>
      <c r="C19" s="28"/>
      <c r="D19" s="34"/>
      <c r="E19" s="28"/>
      <c r="F19" s="29"/>
      <c r="G19" s="29"/>
      <c r="H19" s="27"/>
      <c r="I19" s="83"/>
      <c r="J19" s="30"/>
      <c r="K19" s="34"/>
      <c r="L19" s="31"/>
      <c r="M19" s="31" t="str">
        <f t="shared" si="0"/>
        <v/>
      </c>
      <c r="N19" s="31" t="str">
        <f t="shared" si="1"/>
        <v/>
      </c>
      <c r="O19" s="33"/>
    </row>
    <row r="20" ht="15" customHeight="1" spans="1:15">
      <c r="A20" s="27"/>
      <c r="B20" s="28"/>
      <c r="C20" s="28"/>
      <c r="D20" s="34"/>
      <c r="E20" s="28"/>
      <c r="F20" s="29"/>
      <c r="G20" s="29"/>
      <c r="H20" s="27"/>
      <c r="I20" s="83"/>
      <c r="J20" s="30"/>
      <c r="K20" s="34"/>
      <c r="L20" s="31"/>
      <c r="M20" s="31" t="str">
        <f t="shared" si="0"/>
        <v/>
      </c>
      <c r="N20" s="31" t="str">
        <f t="shared" si="1"/>
        <v/>
      </c>
      <c r="O20" s="33"/>
    </row>
    <row r="21" ht="15" customHeight="1" spans="1:15">
      <c r="A21" s="27"/>
      <c r="B21" s="28"/>
      <c r="C21" s="28"/>
      <c r="D21" s="34"/>
      <c r="E21" s="28"/>
      <c r="F21" s="29"/>
      <c r="G21" s="29"/>
      <c r="H21" s="27"/>
      <c r="I21" s="83"/>
      <c r="J21" s="30"/>
      <c r="K21" s="34"/>
      <c r="L21" s="31"/>
      <c r="M21" s="31" t="str">
        <f t="shared" si="0"/>
        <v/>
      </c>
      <c r="N21" s="31" t="str">
        <f t="shared" si="1"/>
        <v/>
      </c>
      <c r="O21" s="33"/>
    </row>
    <row r="22" ht="15" customHeight="1" spans="1:15">
      <c r="A22" s="27"/>
      <c r="B22" s="28"/>
      <c r="C22" s="28"/>
      <c r="D22" s="34"/>
      <c r="E22" s="28"/>
      <c r="F22" s="29"/>
      <c r="G22" s="29"/>
      <c r="H22" s="27"/>
      <c r="I22" s="83"/>
      <c r="J22" s="30"/>
      <c r="K22" s="34"/>
      <c r="L22" s="31"/>
      <c r="M22" s="31" t="str">
        <f t="shared" si="0"/>
        <v/>
      </c>
      <c r="N22" s="31" t="str">
        <f t="shared" si="1"/>
        <v/>
      </c>
      <c r="O22" s="33"/>
    </row>
    <row r="23" ht="15" customHeight="1" spans="1:15">
      <c r="A23" s="27"/>
      <c r="B23" s="28"/>
      <c r="C23" s="28"/>
      <c r="D23" s="34"/>
      <c r="E23" s="28"/>
      <c r="F23" s="29"/>
      <c r="G23" s="29"/>
      <c r="H23" s="27"/>
      <c r="I23" s="83"/>
      <c r="J23" s="30"/>
      <c r="K23" s="34"/>
      <c r="L23" s="31"/>
      <c r="M23" s="31" t="str">
        <f t="shared" si="0"/>
        <v/>
      </c>
      <c r="N23" s="31" t="str">
        <f t="shared" si="1"/>
        <v/>
      </c>
      <c r="O23" s="33"/>
    </row>
    <row r="24" ht="15" customHeight="1" spans="1:15">
      <c r="A24" s="27"/>
      <c r="B24" s="28"/>
      <c r="C24" s="28"/>
      <c r="D24" s="34"/>
      <c r="E24" s="28"/>
      <c r="F24" s="29"/>
      <c r="G24" s="29"/>
      <c r="H24" s="27"/>
      <c r="I24" s="83"/>
      <c r="J24" s="30"/>
      <c r="K24" s="34"/>
      <c r="L24" s="31"/>
      <c r="M24" s="31" t="str">
        <f t="shared" si="0"/>
        <v/>
      </c>
      <c r="N24" s="31" t="str">
        <f t="shared" si="1"/>
        <v/>
      </c>
      <c r="O24" s="33"/>
    </row>
    <row r="25" ht="15" customHeight="1" spans="1:15">
      <c r="A25" s="27"/>
      <c r="B25" s="28"/>
      <c r="C25" s="28"/>
      <c r="D25" s="34"/>
      <c r="E25" s="28"/>
      <c r="F25" s="29"/>
      <c r="G25" s="29"/>
      <c r="H25" s="27"/>
      <c r="I25" s="83"/>
      <c r="J25" s="30"/>
      <c r="K25" s="34"/>
      <c r="L25" s="31"/>
      <c r="M25" s="31" t="str">
        <f t="shared" si="0"/>
        <v/>
      </c>
      <c r="N25" s="31" t="str">
        <f t="shared" si="1"/>
        <v/>
      </c>
      <c r="O25" s="33"/>
    </row>
    <row r="26" ht="15" customHeight="1" spans="1:15">
      <c r="A26" s="27"/>
      <c r="B26" s="28"/>
      <c r="C26" s="28"/>
      <c r="D26" s="34"/>
      <c r="E26" s="28"/>
      <c r="F26" s="29"/>
      <c r="G26" s="29"/>
      <c r="H26" s="27"/>
      <c r="I26" s="83"/>
      <c r="J26" s="30"/>
      <c r="K26" s="34"/>
      <c r="L26" s="31"/>
      <c r="M26" s="31" t="str">
        <f t="shared" si="0"/>
        <v/>
      </c>
      <c r="N26" s="31" t="str">
        <f t="shared" si="1"/>
        <v/>
      </c>
      <c r="O26" s="33"/>
    </row>
    <row r="27" ht="15" customHeight="1" spans="1:15">
      <c r="A27" s="27"/>
      <c r="B27" s="28"/>
      <c r="C27" s="28"/>
      <c r="D27" s="34"/>
      <c r="E27" s="28"/>
      <c r="F27" s="29"/>
      <c r="G27" s="29"/>
      <c r="H27" s="27"/>
      <c r="I27" s="83"/>
      <c r="J27" s="30"/>
      <c r="K27" s="34"/>
      <c r="L27" s="31"/>
      <c r="M27" s="31" t="str">
        <f t="shared" si="0"/>
        <v/>
      </c>
      <c r="N27" s="31" t="str">
        <f t="shared" si="1"/>
        <v/>
      </c>
      <c r="O27" s="33"/>
    </row>
    <row r="28" ht="15" customHeight="1" spans="1:15">
      <c r="A28" s="27"/>
      <c r="B28" s="28"/>
      <c r="C28" s="28"/>
      <c r="D28" s="34"/>
      <c r="E28" s="28"/>
      <c r="F28" s="29"/>
      <c r="G28" s="29"/>
      <c r="H28" s="27"/>
      <c r="I28" s="83"/>
      <c r="J28" s="30"/>
      <c r="K28" s="34"/>
      <c r="L28" s="31"/>
      <c r="M28" s="31" t="str">
        <f t="shared" si="0"/>
        <v/>
      </c>
      <c r="N28" s="31" t="str">
        <f t="shared" si="1"/>
        <v/>
      </c>
      <c r="O28" s="33"/>
    </row>
    <row r="29" s="14" customFormat="1" ht="15" customHeight="1" spans="1:15">
      <c r="A29" s="98" t="s">
        <v>475</v>
      </c>
      <c r="B29" s="99"/>
      <c r="C29" s="99"/>
      <c r="D29" s="98"/>
      <c r="E29" s="98"/>
      <c r="F29" s="88"/>
      <c r="G29" s="88"/>
      <c r="H29" s="24"/>
      <c r="I29" s="24"/>
      <c r="J29" s="38">
        <f>SUM(J7:J28)</f>
        <v>0</v>
      </c>
      <c r="K29" s="39">
        <f>SUM(K7:K28)</f>
        <v>0</v>
      </c>
      <c r="L29" s="40">
        <f>SUM(L7:L28)</f>
        <v>0</v>
      </c>
      <c r="M29" s="40" t="str">
        <f t="shared" si="0"/>
        <v/>
      </c>
      <c r="N29" s="40" t="str">
        <f t="shared" si="1"/>
        <v/>
      </c>
      <c r="O29" s="41"/>
    </row>
    <row r="30" ht="15" customHeight="1" spans="1:15">
      <c r="A30" s="28" t="s">
        <v>514</v>
      </c>
      <c r="B30" s="28"/>
      <c r="C30" s="28"/>
      <c r="D30" s="28"/>
      <c r="E30" s="28"/>
      <c r="F30" s="97"/>
      <c r="G30" s="97"/>
      <c r="H30" s="27"/>
      <c r="I30" s="27"/>
      <c r="J30" s="30"/>
      <c r="K30" s="34"/>
      <c r="L30" s="31"/>
      <c r="M30" s="31" t="str">
        <f t="shared" si="0"/>
        <v/>
      </c>
      <c r="N30" s="31" t="str">
        <f t="shared" si="1"/>
        <v/>
      </c>
      <c r="O30" s="33"/>
    </row>
    <row r="31" s="14" customFormat="1" ht="15" customHeight="1" spans="1:15">
      <c r="A31" s="98" t="s">
        <v>478</v>
      </c>
      <c r="B31" s="98"/>
      <c r="C31" s="98"/>
      <c r="D31" s="36"/>
      <c r="E31" s="36"/>
      <c r="F31" s="88"/>
      <c r="G31" s="88"/>
      <c r="H31" s="24"/>
      <c r="I31" s="24"/>
      <c r="J31" s="38">
        <f>J29-J30</f>
        <v>0</v>
      </c>
      <c r="K31" s="39">
        <f>K29-K30</f>
        <v>0</v>
      </c>
      <c r="L31" s="40">
        <f>L29-L30</f>
        <v>0</v>
      </c>
      <c r="M31" s="40" t="str">
        <f t="shared" si="0"/>
        <v/>
      </c>
      <c r="N31" s="40" t="str">
        <f t="shared" si="1"/>
        <v/>
      </c>
      <c r="O31" s="41"/>
    </row>
  </sheetData>
  <mergeCells count="5">
    <mergeCell ref="A2:O2"/>
    <mergeCell ref="A3:O3"/>
    <mergeCell ref="A29:C29"/>
    <mergeCell ref="A30:C30"/>
    <mergeCell ref="A31:C31"/>
  </mergeCells>
  <hyperlinks>
    <hyperlink ref="A1" location="索引目录!E42" display="返回索引页"/>
    <hyperlink ref="B1" location="在建工程汇总!B9" display="返回"/>
  </hyperlinks>
  <printOptions horizontalCentered="1"/>
  <pageMargins left="0.15748031496063" right="0.15748031496063" top="0.984251968503937" bottom="0.826771653543307"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62"/>
  <dimension ref="A1:W31"/>
  <sheetViews>
    <sheetView zoomScale="90" zoomScaleNormal="90" workbookViewId="0">
      <pane ySplit="7" topLeftCell="A17" activePane="bottomLeft" state="frozen"/>
      <selection/>
      <selection pane="bottomLeft" activeCell="H35" sqref="H35"/>
    </sheetView>
  </sheetViews>
  <sheetFormatPr defaultColWidth="9" defaultRowHeight="15.75" customHeight="1"/>
  <cols>
    <col min="1" max="1" width="5.08333333333333" style="15" customWidth="1"/>
    <col min="2" max="3" width="8.25" style="15" customWidth="1"/>
    <col min="4" max="4" width="4.75" style="15" customWidth="1"/>
    <col min="5" max="5" width="5" style="15" customWidth="1"/>
    <col min="6" max="6" width="8.25" style="15" customWidth="1"/>
    <col min="7" max="7" width="7.75" style="15" customWidth="1"/>
    <col min="8" max="8" width="4.5" style="15" customWidth="1"/>
    <col min="9" max="9" width="9" style="15" hidden="1" customWidth="1" outlineLevel="1"/>
    <col min="10" max="10" width="7.75" style="15" hidden="1" customWidth="1" outlineLevel="1"/>
    <col min="11" max="11" width="10.75" style="15" hidden="1" customWidth="1" outlineLevel="1"/>
    <col min="12" max="12" width="11" style="15" hidden="1" customWidth="1" outlineLevel="1"/>
    <col min="13" max="13" width="6.58333333333333" style="15" customWidth="1" collapsed="1"/>
    <col min="14" max="14" width="8.25" style="15" customWidth="1"/>
    <col min="15" max="15" width="12.25" style="15" customWidth="1"/>
    <col min="16" max="16" width="4.75" style="15" customWidth="1"/>
    <col min="17" max="17" width="7.5" style="15" customWidth="1"/>
    <col min="18" max="18" width="8.25" style="15" customWidth="1"/>
    <col min="19" max="19" width="12.25" style="15" customWidth="1"/>
    <col min="20" max="20" width="4.75" style="15" customWidth="1"/>
    <col min="21" max="21" width="4.58333333333333" style="15" customWidth="1"/>
    <col min="22" max="22" width="4.5" style="15" customWidth="1"/>
    <col min="23" max="23" width="5.58333333333333" style="15" customWidth="1"/>
    <col min="24" max="16384" width="9" style="15"/>
  </cols>
  <sheetData>
    <row r="1" s="85" customFormat="1" ht="10.5" spans="1:23">
      <c r="A1" s="90" t="s">
        <v>412</v>
      </c>
      <c r="B1" s="86" t="s">
        <v>362</v>
      </c>
      <c r="C1" s="90"/>
      <c r="D1" s="90"/>
      <c r="E1" s="90"/>
      <c r="F1" s="87"/>
      <c r="G1" s="87"/>
      <c r="H1" s="87"/>
      <c r="I1" s="87"/>
      <c r="J1" s="87"/>
      <c r="K1" s="87"/>
      <c r="L1" s="87"/>
      <c r="M1" s="87"/>
      <c r="N1" s="87"/>
      <c r="O1" s="87"/>
      <c r="P1" s="87"/>
      <c r="Q1" s="87"/>
      <c r="R1" s="87"/>
      <c r="S1" s="87"/>
      <c r="T1" s="87"/>
      <c r="U1" s="87"/>
      <c r="V1" s="87"/>
      <c r="W1" s="87"/>
    </row>
    <row r="2" s="12" customFormat="1" ht="30" customHeight="1" spans="1:23">
      <c r="A2" s="19" t="s">
        <v>901</v>
      </c>
      <c r="B2" s="19"/>
      <c r="C2" s="19"/>
      <c r="D2" s="19"/>
      <c r="E2" s="19"/>
      <c r="F2" s="19"/>
      <c r="G2" s="19"/>
      <c r="H2" s="19"/>
      <c r="I2" s="19"/>
      <c r="J2" s="19"/>
      <c r="K2" s="19"/>
      <c r="L2" s="19"/>
      <c r="M2" s="19"/>
      <c r="N2" s="19"/>
      <c r="O2" s="19"/>
      <c r="P2" s="19"/>
      <c r="Q2" s="19"/>
      <c r="R2" s="19"/>
      <c r="S2" s="19"/>
      <c r="T2" s="19"/>
      <c r="U2" s="19"/>
      <c r="V2" s="19"/>
      <c r="W2" s="19"/>
    </row>
    <row r="3" ht="15" customHeight="1" spans="1:23">
      <c r="A3" s="20" t="e">
        <f>CONCATENATE(#REF!,#REF!,#REF!,#REF!,#REF!,#REF!,#REF!)</f>
        <v>#REF!</v>
      </c>
      <c r="B3" s="20"/>
      <c r="C3" s="20"/>
      <c r="D3" s="20"/>
      <c r="E3" s="20"/>
      <c r="F3" s="20"/>
      <c r="G3" s="20"/>
      <c r="H3" s="20"/>
      <c r="I3" s="20"/>
      <c r="J3" s="20"/>
      <c r="K3" s="20"/>
      <c r="L3" s="20"/>
      <c r="M3" s="20"/>
      <c r="N3" s="20"/>
      <c r="O3" s="20"/>
      <c r="P3" s="21"/>
      <c r="Q3" s="21"/>
      <c r="R3" s="21"/>
      <c r="S3" s="21"/>
      <c r="T3" s="21"/>
      <c r="U3" s="21"/>
      <c r="V3" s="21"/>
      <c r="W3" s="21"/>
    </row>
    <row r="4" ht="15" customHeight="1" spans="1:23">
      <c r="A4" s="20"/>
      <c r="B4" s="20"/>
      <c r="C4" s="20"/>
      <c r="D4" s="20"/>
      <c r="E4" s="20"/>
      <c r="F4" s="20"/>
      <c r="G4" s="20"/>
      <c r="H4" s="20"/>
      <c r="I4" s="20"/>
      <c r="J4" s="20"/>
      <c r="K4" s="20"/>
      <c r="L4" s="46"/>
      <c r="M4" s="20"/>
      <c r="N4" s="20"/>
      <c r="O4" s="20"/>
      <c r="P4" s="21"/>
      <c r="Q4" s="21"/>
      <c r="R4" s="21"/>
      <c r="S4" s="21"/>
      <c r="T4" s="21"/>
      <c r="U4" s="21"/>
      <c r="V4" s="21"/>
      <c r="W4" s="22" t="s">
        <v>902</v>
      </c>
    </row>
    <row r="5" ht="15" customHeight="1" spans="1:23">
      <c r="A5" s="23" t="e">
        <f>#REF!&amp;#REF!</f>
        <v>#REF!</v>
      </c>
      <c r="W5" s="22" t="s">
        <v>282</v>
      </c>
    </row>
    <row r="6" s="13" customFormat="1" ht="15" customHeight="1" spans="1:23">
      <c r="A6" s="24" t="s">
        <v>283</v>
      </c>
      <c r="B6" s="24" t="s">
        <v>895</v>
      </c>
      <c r="C6" s="56" t="s">
        <v>555</v>
      </c>
      <c r="D6" s="56" t="s">
        <v>557</v>
      </c>
      <c r="E6" s="52" t="s">
        <v>556</v>
      </c>
      <c r="F6" s="52" t="s">
        <v>897</v>
      </c>
      <c r="G6" s="52" t="s">
        <v>903</v>
      </c>
      <c r="H6" s="52" t="s">
        <v>900</v>
      </c>
      <c r="I6" s="24" t="s">
        <v>243</v>
      </c>
      <c r="J6" s="24"/>
      <c r="K6" s="24"/>
      <c r="L6" s="25"/>
      <c r="M6" s="125" t="s">
        <v>244</v>
      </c>
      <c r="N6" s="125"/>
      <c r="O6" s="125"/>
      <c r="P6" s="126"/>
      <c r="Q6" s="24" t="s">
        <v>245</v>
      </c>
      <c r="R6" s="24"/>
      <c r="S6" s="24"/>
      <c r="T6" s="24"/>
      <c r="U6" s="52" t="s">
        <v>246</v>
      </c>
      <c r="V6" s="52" t="s">
        <v>285</v>
      </c>
      <c r="W6" s="52" t="s">
        <v>419</v>
      </c>
    </row>
    <row r="7" s="13" customFormat="1" ht="15" customHeight="1" spans="1:23">
      <c r="A7" s="24"/>
      <c r="B7" s="24"/>
      <c r="C7" s="57"/>
      <c r="D7" s="57"/>
      <c r="E7" s="24"/>
      <c r="F7" s="24"/>
      <c r="G7" s="24"/>
      <c r="H7" s="24"/>
      <c r="I7" s="24" t="s">
        <v>904</v>
      </c>
      <c r="J7" s="24" t="s">
        <v>905</v>
      </c>
      <c r="K7" s="24" t="s">
        <v>906</v>
      </c>
      <c r="L7" s="25" t="s">
        <v>907</v>
      </c>
      <c r="M7" s="36" t="s">
        <v>904</v>
      </c>
      <c r="N7" s="24" t="s">
        <v>905</v>
      </c>
      <c r="O7" s="52" t="s">
        <v>906</v>
      </c>
      <c r="P7" s="24" t="s">
        <v>907</v>
      </c>
      <c r="Q7" s="24" t="s">
        <v>904</v>
      </c>
      <c r="R7" s="24" t="s">
        <v>905</v>
      </c>
      <c r="S7" s="52" t="s">
        <v>906</v>
      </c>
      <c r="T7" s="24" t="s">
        <v>907</v>
      </c>
      <c r="U7" s="24"/>
      <c r="V7" s="24"/>
      <c r="W7" s="24"/>
    </row>
    <row r="8" ht="15" customHeight="1" spans="1:23">
      <c r="A8" s="27"/>
      <c r="B8" s="28"/>
      <c r="C8" s="28"/>
      <c r="D8" s="27"/>
      <c r="E8" s="27"/>
      <c r="F8" s="29"/>
      <c r="G8" s="29"/>
      <c r="H8" s="83"/>
      <c r="I8" s="31"/>
      <c r="J8" s="31"/>
      <c r="K8" s="31"/>
      <c r="L8" s="30"/>
      <c r="M8" s="34"/>
      <c r="N8" s="31"/>
      <c r="O8" s="31"/>
      <c r="P8" s="31"/>
      <c r="Q8" s="31"/>
      <c r="R8" s="31"/>
      <c r="S8" s="31"/>
      <c r="T8" s="31"/>
      <c r="U8" s="31" t="str">
        <f>IF(OR(AND(P8=0,T8=0),T8=0),"",T8-P8)</f>
        <v/>
      </c>
      <c r="V8" s="31" t="str">
        <f>IF(ISERROR(U8/P8),"",U8/ABS(P8)*100)</f>
        <v/>
      </c>
      <c r="W8" s="33"/>
    </row>
    <row r="9" ht="15" customHeight="1" spans="1:23">
      <c r="A9" s="27"/>
      <c r="B9" s="28"/>
      <c r="C9" s="28"/>
      <c r="D9" s="27"/>
      <c r="E9" s="27"/>
      <c r="F9" s="29"/>
      <c r="G9" s="29"/>
      <c r="H9" s="83"/>
      <c r="I9" s="31"/>
      <c r="J9" s="31"/>
      <c r="K9" s="31"/>
      <c r="L9" s="30"/>
      <c r="M9" s="34"/>
      <c r="N9" s="31"/>
      <c r="O9" s="31"/>
      <c r="P9" s="31"/>
      <c r="Q9" s="31"/>
      <c r="R9" s="31"/>
      <c r="S9" s="31"/>
      <c r="T9" s="31"/>
      <c r="U9" s="31" t="str">
        <f t="shared" ref="U9:U31" si="0">IF(OR(AND(P9=0,T9=0),T9=0),"",T9-P9)</f>
        <v/>
      </c>
      <c r="V9" s="31" t="str">
        <f t="shared" ref="V9:V31" si="1">IF(ISERROR(U9/P9),"",U9/ABS(P9)*100)</f>
        <v/>
      </c>
      <c r="W9" s="33"/>
    </row>
    <row r="10" ht="15" customHeight="1" spans="1:23">
      <c r="A10" s="27"/>
      <c r="B10" s="28"/>
      <c r="C10" s="28"/>
      <c r="D10" s="27"/>
      <c r="E10" s="27"/>
      <c r="F10" s="29"/>
      <c r="G10" s="29"/>
      <c r="H10" s="83"/>
      <c r="I10" s="31"/>
      <c r="J10" s="31"/>
      <c r="K10" s="31"/>
      <c r="L10" s="30"/>
      <c r="M10" s="34"/>
      <c r="N10" s="31"/>
      <c r="O10" s="31"/>
      <c r="P10" s="31"/>
      <c r="Q10" s="31"/>
      <c r="R10" s="31"/>
      <c r="S10" s="31"/>
      <c r="T10" s="31"/>
      <c r="U10" s="31" t="str">
        <f t="shared" si="0"/>
        <v/>
      </c>
      <c r="V10" s="31" t="str">
        <f t="shared" si="1"/>
        <v/>
      </c>
      <c r="W10" s="33"/>
    </row>
    <row r="11" ht="15" customHeight="1" spans="1:23">
      <c r="A11" s="27"/>
      <c r="B11" s="28"/>
      <c r="C11" s="28"/>
      <c r="D11" s="27"/>
      <c r="E11" s="27"/>
      <c r="F11" s="29"/>
      <c r="G11" s="29"/>
      <c r="H11" s="83"/>
      <c r="I11" s="31"/>
      <c r="J11" s="31"/>
      <c r="K11" s="31"/>
      <c r="L11" s="30"/>
      <c r="M11" s="34"/>
      <c r="N11" s="31"/>
      <c r="O11" s="31"/>
      <c r="P11" s="31"/>
      <c r="Q11" s="31"/>
      <c r="R11" s="31"/>
      <c r="S11" s="31"/>
      <c r="T11" s="31"/>
      <c r="U11" s="31" t="str">
        <f t="shared" si="0"/>
        <v/>
      </c>
      <c r="V11" s="31" t="str">
        <f t="shared" si="1"/>
        <v/>
      </c>
      <c r="W11" s="33"/>
    </row>
    <row r="12" ht="15" customHeight="1" spans="1:23">
      <c r="A12" s="27"/>
      <c r="B12" s="28"/>
      <c r="C12" s="28"/>
      <c r="D12" s="27"/>
      <c r="E12" s="27"/>
      <c r="F12" s="29"/>
      <c r="G12" s="29"/>
      <c r="H12" s="83"/>
      <c r="I12" s="31"/>
      <c r="J12" s="31"/>
      <c r="K12" s="31"/>
      <c r="L12" s="30"/>
      <c r="M12" s="34"/>
      <c r="N12" s="31"/>
      <c r="O12" s="31"/>
      <c r="P12" s="31"/>
      <c r="Q12" s="31"/>
      <c r="R12" s="31"/>
      <c r="S12" s="31"/>
      <c r="T12" s="31"/>
      <c r="U12" s="31" t="str">
        <f t="shared" si="0"/>
        <v/>
      </c>
      <c r="V12" s="31" t="str">
        <f t="shared" si="1"/>
        <v/>
      </c>
      <c r="W12" s="33"/>
    </row>
    <row r="13" ht="15" customHeight="1" spans="1:23">
      <c r="A13" s="27"/>
      <c r="B13" s="28"/>
      <c r="C13" s="28"/>
      <c r="D13" s="27"/>
      <c r="E13" s="27"/>
      <c r="F13" s="29"/>
      <c r="G13" s="29"/>
      <c r="H13" s="83"/>
      <c r="I13" s="31"/>
      <c r="J13" s="31"/>
      <c r="K13" s="31"/>
      <c r="L13" s="30"/>
      <c r="M13" s="34"/>
      <c r="N13" s="31"/>
      <c r="O13" s="31"/>
      <c r="P13" s="31"/>
      <c r="Q13" s="31"/>
      <c r="R13" s="31"/>
      <c r="S13" s="31"/>
      <c r="T13" s="31"/>
      <c r="U13" s="31" t="str">
        <f t="shared" si="0"/>
        <v/>
      </c>
      <c r="V13" s="31" t="str">
        <f t="shared" si="1"/>
        <v/>
      </c>
      <c r="W13" s="33"/>
    </row>
    <row r="14" ht="15" customHeight="1" spans="1:23">
      <c r="A14" s="27"/>
      <c r="B14" s="28"/>
      <c r="C14" s="28"/>
      <c r="D14" s="27"/>
      <c r="E14" s="27"/>
      <c r="F14" s="29"/>
      <c r="G14" s="29"/>
      <c r="H14" s="83"/>
      <c r="I14" s="31"/>
      <c r="J14" s="31"/>
      <c r="K14" s="31"/>
      <c r="L14" s="30"/>
      <c r="M14" s="34"/>
      <c r="N14" s="31"/>
      <c r="O14" s="31"/>
      <c r="P14" s="31"/>
      <c r="Q14" s="31"/>
      <c r="R14" s="31"/>
      <c r="S14" s="31"/>
      <c r="T14" s="31"/>
      <c r="U14" s="31" t="str">
        <f t="shared" si="0"/>
        <v/>
      </c>
      <c r="V14" s="31" t="str">
        <f t="shared" si="1"/>
        <v/>
      </c>
      <c r="W14" s="33"/>
    </row>
    <row r="15" ht="15" customHeight="1" spans="1:23">
      <c r="A15" s="27"/>
      <c r="B15" s="28"/>
      <c r="C15" s="28"/>
      <c r="D15" s="27"/>
      <c r="E15" s="27"/>
      <c r="F15" s="29"/>
      <c r="G15" s="29"/>
      <c r="H15" s="83"/>
      <c r="I15" s="31"/>
      <c r="J15" s="31"/>
      <c r="K15" s="31"/>
      <c r="L15" s="30"/>
      <c r="M15" s="34"/>
      <c r="N15" s="31"/>
      <c r="O15" s="31"/>
      <c r="P15" s="31"/>
      <c r="Q15" s="31"/>
      <c r="R15" s="31"/>
      <c r="S15" s="31"/>
      <c r="T15" s="31"/>
      <c r="U15" s="31" t="str">
        <f t="shared" si="0"/>
        <v/>
      </c>
      <c r="V15" s="31" t="str">
        <f t="shared" si="1"/>
        <v/>
      </c>
      <c r="W15" s="33"/>
    </row>
    <row r="16" ht="15" customHeight="1" spans="1:23">
      <c r="A16" s="27"/>
      <c r="B16" s="28"/>
      <c r="C16" s="28"/>
      <c r="D16" s="27"/>
      <c r="E16" s="27"/>
      <c r="F16" s="29"/>
      <c r="G16" s="29"/>
      <c r="H16" s="83"/>
      <c r="I16" s="31"/>
      <c r="J16" s="31"/>
      <c r="K16" s="31"/>
      <c r="L16" s="30"/>
      <c r="M16" s="34"/>
      <c r="N16" s="31"/>
      <c r="O16" s="31"/>
      <c r="P16" s="31"/>
      <c r="Q16" s="31"/>
      <c r="R16" s="31"/>
      <c r="S16" s="31"/>
      <c r="T16" s="31"/>
      <c r="U16" s="31" t="str">
        <f t="shared" si="0"/>
        <v/>
      </c>
      <c r="V16" s="31" t="str">
        <f t="shared" si="1"/>
        <v/>
      </c>
      <c r="W16" s="33"/>
    </row>
    <row r="17" ht="15" customHeight="1" spans="1:23">
      <c r="A17" s="27"/>
      <c r="B17" s="28"/>
      <c r="C17" s="28"/>
      <c r="D17" s="27"/>
      <c r="E17" s="27"/>
      <c r="F17" s="29"/>
      <c r="G17" s="29"/>
      <c r="H17" s="83"/>
      <c r="I17" s="31"/>
      <c r="J17" s="31"/>
      <c r="K17" s="31"/>
      <c r="L17" s="30"/>
      <c r="M17" s="34"/>
      <c r="N17" s="31"/>
      <c r="O17" s="31"/>
      <c r="P17" s="31"/>
      <c r="Q17" s="31"/>
      <c r="R17" s="31"/>
      <c r="S17" s="31"/>
      <c r="T17" s="31"/>
      <c r="U17" s="31" t="str">
        <f t="shared" si="0"/>
        <v/>
      </c>
      <c r="V17" s="31" t="str">
        <f t="shared" si="1"/>
        <v/>
      </c>
      <c r="W17" s="33"/>
    </row>
    <row r="18" ht="15" customHeight="1" spans="1:23">
      <c r="A18" s="27"/>
      <c r="B18" s="28"/>
      <c r="C18" s="28"/>
      <c r="D18" s="27"/>
      <c r="E18" s="27"/>
      <c r="F18" s="29"/>
      <c r="G18" s="29"/>
      <c r="H18" s="83"/>
      <c r="I18" s="31"/>
      <c r="J18" s="31"/>
      <c r="K18" s="31"/>
      <c r="L18" s="30"/>
      <c r="M18" s="34"/>
      <c r="N18" s="31"/>
      <c r="O18" s="31"/>
      <c r="P18" s="31"/>
      <c r="Q18" s="31"/>
      <c r="R18" s="31"/>
      <c r="S18" s="31"/>
      <c r="T18" s="31"/>
      <c r="U18" s="31" t="str">
        <f t="shared" si="0"/>
        <v/>
      </c>
      <c r="V18" s="31" t="str">
        <f t="shared" si="1"/>
        <v/>
      </c>
      <c r="W18" s="33"/>
    </row>
    <row r="19" ht="15" customHeight="1" spans="1:23">
      <c r="A19" s="27"/>
      <c r="B19" s="28"/>
      <c r="C19" s="28"/>
      <c r="D19" s="27"/>
      <c r="E19" s="27"/>
      <c r="F19" s="29"/>
      <c r="G19" s="29"/>
      <c r="H19" s="83"/>
      <c r="I19" s="31"/>
      <c r="J19" s="31"/>
      <c r="K19" s="31"/>
      <c r="L19" s="30"/>
      <c r="M19" s="34"/>
      <c r="N19" s="31"/>
      <c r="O19" s="31"/>
      <c r="P19" s="31"/>
      <c r="Q19" s="31"/>
      <c r="R19" s="31"/>
      <c r="S19" s="31"/>
      <c r="T19" s="31"/>
      <c r="U19" s="31" t="str">
        <f t="shared" si="0"/>
        <v/>
      </c>
      <c r="V19" s="31" t="str">
        <f t="shared" si="1"/>
        <v/>
      </c>
      <c r="W19" s="33"/>
    </row>
    <row r="20" ht="15" customHeight="1" spans="1:23">
      <c r="A20" s="27"/>
      <c r="B20" s="28"/>
      <c r="C20" s="28"/>
      <c r="D20" s="27"/>
      <c r="E20" s="27"/>
      <c r="F20" s="29"/>
      <c r="G20" s="29"/>
      <c r="H20" s="83"/>
      <c r="I20" s="31"/>
      <c r="J20" s="31"/>
      <c r="K20" s="31"/>
      <c r="L20" s="30"/>
      <c r="M20" s="34"/>
      <c r="N20" s="31"/>
      <c r="O20" s="31"/>
      <c r="P20" s="31"/>
      <c r="Q20" s="31"/>
      <c r="R20" s="31"/>
      <c r="S20" s="31"/>
      <c r="T20" s="31"/>
      <c r="U20" s="31" t="str">
        <f t="shared" si="0"/>
        <v/>
      </c>
      <c r="V20" s="31" t="str">
        <f t="shared" si="1"/>
        <v/>
      </c>
      <c r="W20" s="33"/>
    </row>
    <row r="21" ht="15" customHeight="1" spans="1:23">
      <c r="A21" s="27"/>
      <c r="B21" s="28"/>
      <c r="C21" s="28"/>
      <c r="D21" s="27"/>
      <c r="E21" s="27"/>
      <c r="F21" s="29"/>
      <c r="G21" s="29"/>
      <c r="H21" s="83"/>
      <c r="I21" s="31"/>
      <c r="J21" s="31"/>
      <c r="K21" s="31"/>
      <c r="L21" s="30"/>
      <c r="M21" s="34"/>
      <c r="N21" s="31"/>
      <c r="O21" s="31"/>
      <c r="P21" s="31"/>
      <c r="Q21" s="31"/>
      <c r="R21" s="31"/>
      <c r="S21" s="31"/>
      <c r="T21" s="31"/>
      <c r="U21" s="31" t="str">
        <f t="shared" si="0"/>
        <v/>
      </c>
      <c r="V21" s="31" t="str">
        <f t="shared" si="1"/>
        <v/>
      </c>
      <c r="W21" s="33"/>
    </row>
    <row r="22" ht="15" customHeight="1" spans="1:23">
      <c r="A22" s="27"/>
      <c r="B22" s="28"/>
      <c r="C22" s="28"/>
      <c r="D22" s="27"/>
      <c r="E22" s="27"/>
      <c r="F22" s="29"/>
      <c r="G22" s="29"/>
      <c r="H22" s="83"/>
      <c r="I22" s="31"/>
      <c r="J22" s="31"/>
      <c r="K22" s="31"/>
      <c r="L22" s="30"/>
      <c r="M22" s="34"/>
      <c r="N22" s="31"/>
      <c r="O22" s="31"/>
      <c r="P22" s="31"/>
      <c r="Q22" s="31"/>
      <c r="R22" s="31"/>
      <c r="S22" s="31"/>
      <c r="T22" s="31"/>
      <c r="U22" s="31" t="str">
        <f t="shared" si="0"/>
        <v/>
      </c>
      <c r="V22" s="31" t="str">
        <f t="shared" si="1"/>
        <v/>
      </c>
      <c r="W22" s="33"/>
    </row>
    <row r="23" ht="15" customHeight="1" spans="1:23">
      <c r="A23" s="27"/>
      <c r="B23" s="28"/>
      <c r="C23" s="28"/>
      <c r="D23" s="27"/>
      <c r="E23" s="27"/>
      <c r="F23" s="29"/>
      <c r="G23" s="29"/>
      <c r="H23" s="83"/>
      <c r="I23" s="31"/>
      <c r="J23" s="31"/>
      <c r="K23" s="31"/>
      <c r="L23" s="30"/>
      <c r="M23" s="34"/>
      <c r="N23" s="31"/>
      <c r="O23" s="31"/>
      <c r="P23" s="31"/>
      <c r="Q23" s="31"/>
      <c r="R23" s="31"/>
      <c r="S23" s="31"/>
      <c r="T23" s="31"/>
      <c r="U23" s="31" t="str">
        <f t="shared" si="0"/>
        <v/>
      </c>
      <c r="V23" s="31" t="str">
        <f t="shared" si="1"/>
        <v/>
      </c>
      <c r="W23" s="33"/>
    </row>
    <row r="24" ht="15" customHeight="1" spans="1:23">
      <c r="A24" s="27"/>
      <c r="B24" s="28"/>
      <c r="C24" s="28"/>
      <c r="D24" s="27"/>
      <c r="E24" s="27"/>
      <c r="F24" s="29"/>
      <c r="G24" s="29"/>
      <c r="H24" s="83"/>
      <c r="I24" s="31"/>
      <c r="J24" s="31"/>
      <c r="K24" s="31"/>
      <c r="L24" s="30"/>
      <c r="M24" s="34"/>
      <c r="N24" s="31"/>
      <c r="O24" s="31"/>
      <c r="P24" s="31"/>
      <c r="Q24" s="31"/>
      <c r="R24" s="31"/>
      <c r="S24" s="31"/>
      <c r="T24" s="31"/>
      <c r="U24" s="31" t="str">
        <f t="shared" si="0"/>
        <v/>
      </c>
      <c r="V24" s="31" t="str">
        <f t="shared" si="1"/>
        <v/>
      </c>
      <c r="W24" s="33"/>
    </row>
    <row r="25" ht="15" customHeight="1" spans="1:23">
      <c r="A25" s="27"/>
      <c r="B25" s="28"/>
      <c r="C25" s="28"/>
      <c r="D25" s="27"/>
      <c r="E25" s="27"/>
      <c r="F25" s="29"/>
      <c r="G25" s="29"/>
      <c r="H25" s="83"/>
      <c r="I25" s="31"/>
      <c r="J25" s="31"/>
      <c r="K25" s="31"/>
      <c r="L25" s="30"/>
      <c r="M25" s="34"/>
      <c r="N25" s="31"/>
      <c r="O25" s="31"/>
      <c r="P25" s="31"/>
      <c r="Q25" s="31"/>
      <c r="R25" s="31"/>
      <c r="S25" s="31"/>
      <c r="T25" s="31"/>
      <c r="U25" s="31" t="str">
        <f t="shared" si="0"/>
        <v/>
      </c>
      <c r="V25" s="31" t="str">
        <f t="shared" si="1"/>
        <v/>
      </c>
      <c r="W25" s="33"/>
    </row>
    <row r="26" ht="15" customHeight="1" spans="1:23">
      <c r="A26" s="27"/>
      <c r="B26" s="28"/>
      <c r="C26" s="28"/>
      <c r="D26" s="27"/>
      <c r="E26" s="27"/>
      <c r="F26" s="29"/>
      <c r="G26" s="29"/>
      <c r="H26" s="83"/>
      <c r="I26" s="31"/>
      <c r="J26" s="31"/>
      <c r="K26" s="31"/>
      <c r="L26" s="30"/>
      <c r="M26" s="34"/>
      <c r="N26" s="31"/>
      <c r="O26" s="31"/>
      <c r="P26" s="31"/>
      <c r="Q26" s="31"/>
      <c r="R26" s="31"/>
      <c r="S26" s="31"/>
      <c r="T26" s="31"/>
      <c r="U26" s="31" t="str">
        <f t="shared" si="0"/>
        <v/>
      </c>
      <c r="V26" s="31" t="str">
        <f t="shared" si="1"/>
        <v/>
      </c>
      <c r="W26" s="33"/>
    </row>
    <row r="27" ht="15" customHeight="1" spans="1:23">
      <c r="A27" s="27"/>
      <c r="B27" s="28"/>
      <c r="C27" s="28"/>
      <c r="D27" s="27"/>
      <c r="E27" s="27"/>
      <c r="F27" s="29"/>
      <c r="G27" s="29"/>
      <c r="H27" s="83"/>
      <c r="I27" s="31"/>
      <c r="J27" s="31"/>
      <c r="K27" s="31"/>
      <c r="L27" s="30"/>
      <c r="M27" s="34"/>
      <c r="N27" s="31"/>
      <c r="O27" s="31"/>
      <c r="P27" s="31"/>
      <c r="Q27" s="31"/>
      <c r="R27" s="31"/>
      <c r="S27" s="31"/>
      <c r="T27" s="31"/>
      <c r="U27" s="31" t="str">
        <f t="shared" si="0"/>
        <v/>
      </c>
      <c r="V27" s="31" t="str">
        <f t="shared" si="1"/>
        <v/>
      </c>
      <c r="W27" s="33"/>
    </row>
    <row r="28" ht="15" customHeight="1" spans="1:23">
      <c r="A28" s="27"/>
      <c r="B28" s="28"/>
      <c r="C28" s="28"/>
      <c r="D28" s="27"/>
      <c r="E28" s="27"/>
      <c r="F28" s="29"/>
      <c r="G28" s="29"/>
      <c r="H28" s="83"/>
      <c r="I28" s="31"/>
      <c r="J28" s="31"/>
      <c r="K28" s="31"/>
      <c r="L28" s="30"/>
      <c r="M28" s="34"/>
      <c r="N28" s="31"/>
      <c r="O28" s="31"/>
      <c r="P28" s="31"/>
      <c r="Q28" s="31"/>
      <c r="R28" s="31"/>
      <c r="S28" s="31"/>
      <c r="T28" s="31"/>
      <c r="U28" s="31" t="str">
        <f t="shared" si="0"/>
        <v/>
      </c>
      <c r="V28" s="31" t="str">
        <f t="shared" si="1"/>
        <v/>
      </c>
      <c r="W28" s="33"/>
    </row>
    <row r="29" s="14" customFormat="1" ht="15" customHeight="1" spans="1:23">
      <c r="A29" s="98" t="s">
        <v>475</v>
      </c>
      <c r="B29" s="99"/>
      <c r="C29" s="99"/>
      <c r="D29" s="98"/>
      <c r="E29" s="98"/>
      <c r="F29" s="88"/>
      <c r="G29" s="88"/>
      <c r="H29" s="83"/>
      <c r="I29" s="40"/>
      <c r="J29" s="40"/>
      <c r="K29" s="40"/>
      <c r="L29" s="38">
        <f>SUM(L8:L28)</f>
        <v>0</v>
      </c>
      <c r="M29" s="39"/>
      <c r="N29" s="40"/>
      <c r="O29" s="40"/>
      <c r="P29" s="40">
        <f>SUM(P8:P28)</f>
        <v>0</v>
      </c>
      <c r="Q29" s="40"/>
      <c r="R29" s="40"/>
      <c r="S29" s="40"/>
      <c r="T29" s="40">
        <f>SUM(T8:T28)</f>
        <v>0</v>
      </c>
      <c r="U29" s="40" t="str">
        <f t="shared" si="0"/>
        <v/>
      </c>
      <c r="V29" s="40" t="str">
        <f t="shared" si="1"/>
        <v/>
      </c>
      <c r="W29" s="41"/>
    </row>
    <row r="30" ht="15" customHeight="1" spans="1:23">
      <c r="A30" s="28" t="s">
        <v>514</v>
      </c>
      <c r="B30" s="28"/>
      <c r="C30" s="28"/>
      <c r="D30" s="28"/>
      <c r="E30" s="28"/>
      <c r="F30" s="97"/>
      <c r="G30" s="97"/>
      <c r="H30" s="97"/>
      <c r="I30" s="31"/>
      <c r="J30" s="31"/>
      <c r="K30" s="31"/>
      <c r="L30" s="30"/>
      <c r="M30" s="34"/>
      <c r="N30" s="31"/>
      <c r="O30" s="31"/>
      <c r="P30" s="31"/>
      <c r="Q30" s="31"/>
      <c r="R30" s="31"/>
      <c r="S30" s="31"/>
      <c r="T30" s="31"/>
      <c r="U30" s="31" t="str">
        <f t="shared" si="0"/>
        <v/>
      </c>
      <c r="V30" s="31" t="str">
        <f t="shared" si="1"/>
        <v/>
      </c>
      <c r="W30" s="33"/>
    </row>
    <row r="31" s="14" customFormat="1" ht="15" customHeight="1" spans="1:23">
      <c r="A31" s="98" t="s">
        <v>478</v>
      </c>
      <c r="B31" s="98"/>
      <c r="C31" s="98"/>
      <c r="D31" s="24"/>
      <c r="E31" s="24"/>
      <c r="F31" s="88"/>
      <c r="G31" s="88"/>
      <c r="H31" s="88"/>
      <c r="I31" s="40"/>
      <c r="J31" s="40"/>
      <c r="K31" s="40"/>
      <c r="L31" s="38">
        <f>L29-L30</f>
        <v>0</v>
      </c>
      <c r="M31" s="39"/>
      <c r="N31" s="40"/>
      <c r="O31" s="40"/>
      <c r="P31" s="40">
        <f>P29-P30</f>
        <v>0</v>
      </c>
      <c r="Q31" s="40"/>
      <c r="R31" s="40"/>
      <c r="S31" s="40"/>
      <c r="T31" s="40">
        <f>T29-T30</f>
        <v>0</v>
      </c>
      <c r="U31" s="40" t="str">
        <f t="shared" si="0"/>
        <v/>
      </c>
      <c r="V31" s="40" t="str">
        <f t="shared" si="1"/>
        <v/>
      </c>
      <c r="W31" s="41"/>
    </row>
  </sheetData>
  <mergeCells count="19">
    <mergeCell ref="A2:W2"/>
    <mergeCell ref="A3:W3"/>
    <mergeCell ref="I6:L6"/>
    <mergeCell ref="M6:P6"/>
    <mergeCell ref="Q6:T6"/>
    <mergeCell ref="A29:C29"/>
    <mergeCell ref="A30:C30"/>
    <mergeCell ref="A31:C31"/>
    <mergeCell ref="A6:A7"/>
    <mergeCell ref="B6:B7"/>
    <mergeCell ref="C6:C7"/>
    <mergeCell ref="D6:D7"/>
    <mergeCell ref="E6:E7"/>
    <mergeCell ref="F6:F7"/>
    <mergeCell ref="G6:G7"/>
    <mergeCell ref="H6:H7"/>
    <mergeCell ref="U6:U7"/>
    <mergeCell ref="V6:V7"/>
    <mergeCell ref="W6:W7"/>
  </mergeCells>
  <hyperlinks>
    <hyperlink ref="A1" location="索引目录!E43" display="返回索引页"/>
    <hyperlink ref="B1" location="在建工程汇总!B12"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dimension ref="A1:K31"/>
  <sheetViews>
    <sheetView zoomScale="90" zoomScaleNormal="90" workbookViewId="0">
      <pane ySplit="6" topLeftCell="A16" activePane="bottomLeft" state="frozen"/>
      <selection/>
      <selection pane="bottomLeft" activeCell="H35" sqref="H35"/>
    </sheetView>
  </sheetViews>
  <sheetFormatPr defaultColWidth="9" defaultRowHeight="15.75" customHeight="1"/>
  <cols>
    <col min="1" max="1" width="8.58333333333333" style="15" customWidth="1"/>
    <col min="2" max="2" width="25.5833333333333" style="15" customWidth="1"/>
    <col min="3" max="3" width="10.75" style="15" customWidth="1"/>
    <col min="4" max="4" width="12" style="15" customWidth="1"/>
    <col min="5" max="5" width="12.25" style="15" customWidth="1"/>
    <col min="6" max="6" width="12.25" style="15" hidden="1" customWidth="1" outlineLevel="1"/>
    <col min="7" max="7" width="12.25" style="15" customWidth="1" collapsed="1"/>
    <col min="8" max="8" width="12.75" style="15" customWidth="1"/>
    <col min="9" max="9" width="10.0833333333333" style="15" customWidth="1"/>
    <col min="10" max="10" width="8.25" style="15" customWidth="1"/>
    <col min="11" max="11" width="9.75" style="15" customWidth="1"/>
    <col min="12" max="16384" width="9" style="15"/>
  </cols>
  <sheetData>
    <row r="1" s="85" customFormat="1" ht="10.5" spans="1:11">
      <c r="A1" s="86" t="s">
        <v>361</v>
      </c>
      <c r="B1" s="90" t="s">
        <v>402</v>
      </c>
      <c r="C1" s="87"/>
      <c r="D1" s="87"/>
      <c r="E1" s="87"/>
      <c r="F1" s="87"/>
      <c r="G1" s="87"/>
      <c r="H1" s="87"/>
      <c r="I1" s="87"/>
      <c r="J1" s="87"/>
      <c r="K1" s="87"/>
    </row>
    <row r="2" s="12" customFormat="1" ht="30" customHeight="1" spans="1:11">
      <c r="A2" s="19" t="s">
        <v>908</v>
      </c>
      <c r="B2" s="19"/>
      <c r="C2" s="19"/>
      <c r="D2" s="19"/>
      <c r="E2" s="19"/>
      <c r="F2" s="19"/>
      <c r="G2" s="19"/>
      <c r="H2" s="19"/>
      <c r="I2" s="19"/>
      <c r="J2" s="19"/>
      <c r="K2" s="19"/>
    </row>
    <row r="3" ht="15" customHeight="1" spans="1:11">
      <c r="A3" s="20" t="e">
        <f>CONCATENATE(#REF!,#REF!,#REF!,#REF!,#REF!,#REF!,#REF!)</f>
        <v>#REF!</v>
      </c>
      <c r="B3" s="20"/>
      <c r="C3" s="21"/>
      <c r="D3" s="21"/>
      <c r="E3" s="21"/>
      <c r="F3" s="21"/>
      <c r="G3" s="21"/>
      <c r="H3" s="21"/>
      <c r="I3" s="21"/>
      <c r="J3" s="21"/>
      <c r="K3" s="21"/>
    </row>
    <row r="4" ht="15" customHeight="1" spans="1:11">
      <c r="A4" s="20"/>
      <c r="B4" s="20"/>
      <c r="C4" s="21"/>
      <c r="D4" s="21"/>
      <c r="E4" s="21"/>
      <c r="F4" s="21"/>
      <c r="G4" s="22"/>
      <c r="H4" s="21"/>
      <c r="I4" s="21"/>
      <c r="J4" s="21"/>
      <c r="K4" s="22" t="s">
        <v>909</v>
      </c>
    </row>
    <row r="5" ht="15" customHeight="1" spans="1:11">
      <c r="A5" s="23" t="e">
        <f>#REF!&amp;#REF!</f>
        <v>#REF!</v>
      </c>
      <c r="K5" s="22" t="s">
        <v>282</v>
      </c>
    </row>
    <row r="6" s="13" customFormat="1" ht="19.9" customHeight="1" spans="1:11">
      <c r="A6" s="24" t="s">
        <v>283</v>
      </c>
      <c r="B6" s="24" t="s">
        <v>895</v>
      </c>
      <c r="C6" s="24" t="s">
        <v>897</v>
      </c>
      <c r="D6" s="24" t="s">
        <v>898</v>
      </c>
      <c r="E6" s="24" t="s">
        <v>900</v>
      </c>
      <c r="F6" s="25" t="s">
        <v>243</v>
      </c>
      <c r="G6" s="26" t="s">
        <v>244</v>
      </c>
      <c r="H6" s="24" t="s">
        <v>245</v>
      </c>
      <c r="I6" s="24" t="s">
        <v>246</v>
      </c>
      <c r="J6" s="24" t="s">
        <v>285</v>
      </c>
      <c r="K6" s="24" t="s">
        <v>419</v>
      </c>
    </row>
    <row r="7" ht="15" customHeight="1" spans="1:11">
      <c r="A7" s="27"/>
      <c r="B7" s="28"/>
      <c r="C7" s="29"/>
      <c r="D7" s="29"/>
      <c r="E7" s="83"/>
      <c r="F7" s="30"/>
      <c r="G7" s="34"/>
      <c r="H7" s="31"/>
      <c r="I7" s="31" t="str">
        <f>IF(OR(AND(G7=0,H7=0),H7=0),"",H7-G7)</f>
        <v/>
      </c>
      <c r="J7" s="31" t="str">
        <f>IF(ISERROR(I7/G7),"",I7/ABS(G7)*100)</f>
        <v/>
      </c>
      <c r="K7" s="33"/>
    </row>
    <row r="8" ht="15" customHeight="1" spans="1:11">
      <c r="A8" s="27"/>
      <c r="B8" s="28"/>
      <c r="C8" s="29"/>
      <c r="D8" s="29"/>
      <c r="E8" s="83"/>
      <c r="F8" s="30"/>
      <c r="G8" s="34"/>
      <c r="H8" s="31"/>
      <c r="I8" s="31" t="str">
        <f t="shared" ref="I8:I31" si="0">IF(OR(AND(G8=0,H8=0),H8=0),"",H8-G8)</f>
        <v/>
      </c>
      <c r="J8" s="31" t="str">
        <f t="shared" ref="J8:J31" si="1">IF(ISERROR(I8/G8),"",I8/ABS(G8)*100)</f>
        <v/>
      </c>
      <c r="K8" s="33"/>
    </row>
    <row r="9" ht="15" customHeight="1" spans="1:11">
      <c r="A9" s="27"/>
      <c r="B9" s="28"/>
      <c r="C9" s="29"/>
      <c r="D9" s="29"/>
      <c r="E9" s="83"/>
      <c r="F9" s="30"/>
      <c r="G9" s="34"/>
      <c r="H9" s="31"/>
      <c r="I9" s="31" t="str">
        <f t="shared" si="0"/>
        <v/>
      </c>
      <c r="J9" s="31" t="str">
        <f t="shared" si="1"/>
        <v/>
      </c>
      <c r="K9" s="33"/>
    </row>
    <row r="10" ht="15" customHeight="1" spans="1:11">
      <c r="A10" s="27"/>
      <c r="B10" s="28"/>
      <c r="C10" s="29"/>
      <c r="D10" s="29"/>
      <c r="E10" s="83"/>
      <c r="F10" s="30"/>
      <c r="G10" s="34"/>
      <c r="H10" s="31"/>
      <c r="I10" s="31" t="str">
        <f t="shared" si="0"/>
        <v/>
      </c>
      <c r="J10" s="31" t="str">
        <f t="shared" si="1"/>
        <v/>
      </c>
      <c r="K10" s="33"/>
    </row>
    <row r="11" ht="15" customHeight="1" spans="1:11">
      <c r="A11" s="27"/>
      <c r="B11" s="28"/>
      <c r="C11" s="29"/>
      <c r="D11" s="29"/>
      <c r="E11" s="83"/>
      <c r="F11" s="30"/>
      <c r="G11" s="34"/>
      <c r="H11" s="31"/>
      <c r="I11" s="31" t="str">
        <f t="shared" si="0"/>
        <v/>
      </c>
      <c r="J11" s="31" t="str">
        <f t="shared" si="1"/>
        <v/>
      </c>
      <c r="K11" s="33"/>
    </row>
    <row r="12" ht="15" customHeight="1" spans="1:11">
      <c r="A12" s="27"/>
      <c r="B12" s="28"/>
      <c r="C12" s="29"/>
      <c r="D12" s="29"/>
      <c r="E12" s="83"/>
      <c r="F12" s="30"/>
      <c r="G12" s="34"/>
      <c r="H12" s="31"/>
      <c r="I12" s="31" t="str">
        <f t="shared" si="0"/>
        <v/>
      </c>
      <c r="J12" s="31" t="str">
        <f t="shared" si="1"/>
        <v/>
      </c>
      <c r="K12" s="33"/>
    </row>
    <row r="13" ht="15" customHeight="1" spans="1:11">
      <c r="A13" s="27"/>
      <c r="B13" s="28"/>
      <c r="C13" s="29"/>
      <c r="D13" s="29"/>
      <c r="E13" s="83"/>
      <c r="F13" s="30"/>
      <c r="G13" s="34"/>
      <c r="H13" s="31"/>
      <c r="I13" s="31" t="str">
        <f t="shared" si="0"/>
        <v/>
      </c>
      <c r="J13" s="31" t="str">
        <f t="shared" si="1"/>
        <v/>
      </c>
      <c r="K13" s="33"/>
    </row>
    <row r="14" ht="15" customHeight="1" spans="1:11">
      <c r="A14" s="27"/>
      <c r="B14" s="28"/>
      <c r="C14" s="29"/>
      <c r="D14" s="29"/>
      <c r="E14" s="83"/>
      <c r="F14" s="30"/>
      <c r="G14" s="34"/>
      <c r="H14" s="31"/>
      <c r="I14" s="31" t="str">
        <f t="shared" si="0"/>
        <v/>
      </c>
      <c r="J14" s="31" t="str">
        <f t="shared" si="1"/>
        <v/>
      </c>
      <c r="K14" s="33"/>
    </row>
    <row r="15" ht="15" customHeight="1" spans="1:11">
      <c r="A15" s="27"/>
      <c r="B15" s="28"/>
      <c r="C15" s="29"/>
      <c r="D15" s="29"/>
      <c r="E15" s="83"/>
      <c r="F15" s="30"/>
      <c r="G15" s="34"/>
      <c r="H15" s="31"/>
      <c r="I15" s="31" t="str">
        <f t="shared" si="0"/>
        <v/>
      </c>
      <c r="J15" s="31" t="str">
        <f t="shared" si="1"/>
        <v/>
      </c>
      <c r="K15" s="33"/>
    </row>
    <row r="16" ht="15" customHeight="1" spans="1:11">
      <c r="A16" s="27"/>
      <c r="B16" s="28"/>
      <c r="C16" s="29"/>
      <c r="D16" s="29"/>
      <c r="E16" s="83"/>
      <c r="F16" s="30"/>
      <c r="G16" s="34"/>
      <c r="H16" s="31"/>
      <c r="I16" s="31" t="str">
        <f t="shared" si="0"/>
        <v/>
      </c>
      <c r="J16" s="31" t="str">
        <f t="shared" si="1"/>
        <v/>
      </c>
      <c r="K16" s="33"/>
    </row>
    <row r="17" ht="15" customHeight="1" spans="1:11">
      <c r="A17" s="27"/>
      <c r="B17" s="28"/>
      <c r="C17" s="29"/>
      <c r="D17" s="29"/>
      <c r="E17" s="83"/>
      <c r="F17" s="30"/>
      <c r="G17" s="34"/>
      <c r="H17" s="31"/>
      <c r="I17" s="31" t="str">
        <f t="shared" si="0"/>
        <v/>
      </c>
      <c r="J17" s="31" t="str">
        <f t="shared" si="1"/>
        <v/>
      </c>
      <c r="K17" s="33"/>
    </row>
    <row r="18" ht="15" customHeight="1" spans="1:11">
      <c r="A18" s="27"/>
      <c r="B18" s="28"/>
      <c r="C18" s="29"/>
      <c r="D18" s="29"/>
      <c r="E18" s="83"/>
      <c r="F18" s="30"/>
      <c r="G18" s="34"/>
      <c r="H18" s="31"/>
      <c r="I18" s="31" t="str">
        <f t="shared" si="0"/>
        <v/>
      </c>
      <c r="J18" s="31" t="str">
        <f t="shared" si="1"/>
        <v/>
      </c>
      <c r="K18" s="33"/>
    </row>
    <row r="19" ht="15" customHeight="1" spans="1:11">
      <c r="A19" s="27"/>
      <c r="B19" s="28"/>
      <c r="C19" s="29"/>
      <c r="D19" s="29"/>
      <c r="E19" s="83"/>
      <c r="F19" s="30"/>
      <c r="G19" s="34"/>
      <c r="H19" s="31"/>
      <c r="I19" s="31" t="str">
        <f t="shared" si="0"/>
        <v/>
      </c>
      <c r="J19" s="31" t="str">
        <f t="shared" si="1"/>
        <v/>
      </c>
      <c r="K19" s="33"/>
    </row>
    <row r="20" ht="15" customHeight="1" spans="1:11">
      <c r="A20" s="27"/>
      <c r="B20" s="28"/>
      <c r="C20" s="29"/>
      <c r="D20" s="29"/>
      <c r="E20" s="83"/>
      <c r="F20" s="30"/>
      <c r="G20" s="34"/>
      <c r="H20" s="31"/>
      <c r="I20" s="31" t="str">
        <f t="shared" si="0"/>
        <v/>
      </c>
      <c r="J20" s="31" t="str">
        <f t="shared" si="1"/>
        <v/>
      </c>
      <c r="K20" s="33"/>
    </row>
    <row r="21" ht="15" customHeight="1" spans="1:11">
      <c r="A21" s="27"/>
      <c r="B21" s="28"/>
      <c r="C21" s="29"/>
      <c r="D21" s="29"/>
      <c r="E21" s="83"/>
      <c r="F21" s="30"/>
      <c r="G21" s="34"/>
      <c r="H21" s="31"/>
      <c r="I21" s="31" t="str">
        <f t="shared" si="0"/>
        <v/>
      </c>
      <c r="J21" s="31" t="str">
        <f t="shared" si="1"/>
        <v/>
      </c>
      <c r="K21" s="33"/>
    </row>
    <row r="22" ht="15" customHeight="1" spans="1:11">
      <c r="A22" s="27"/>
      <c r="B22" s="28"/>
      <c r="C22" s="29"/>
      <c r="D22" s="29"/>
      <c r="E22" s="83"/>
      <c r="F22" s="30"/>
      <c r="G22" s="34"/>
      <c r="H22" s="31"/>
      <c r="I22" s="31" t="str">
        <f t="shared" si="0"/>
        <v/>
      </c>
      <c r="J22" s="31" t="str">
        <f t="shared" si="1"/>
        <v/>
      </c>
      <c r="K22" s="33"/>
    </row>
    <row r="23" ht="15" customHeight="1" spans="1:11">
      <c r="A23" s="27"/>
      <c r="B23" s="28"/>
      <c r="C23" s="29"/>
      <c r="D23" s="29"/>
      <c r="E23" s="83"/>
      <c r="F23" s="30"/>
      <c r="G23" s="34"/>
      <c r="H23" s="31"/>
      <c r="I23" s="31" t="str">
        <f t="shared" si="0"/>
        <v/>
      </c>
      <c r="J23" s="31" t="str">
        <f t="shared" si="1"/>
        <v/>
      </c>
      <c r="K23" s="33"/>
    </row>
    <row r="24" ht="15" customHeight="1" spans="1:11">
      <c r="A24" s="27"/>
      <c r="B24" s="28"/>
      <c r="C24" s="29"/>
      <c r="D24" s="29"/>
      <c r="E24" s="83"/>
      <c r="F24" s="30"/>
      <c r="G24" s="34"/>
      <c r="H24" s="31"/>
      <c r="I24" s="31" t="str">
        <f t="shared" si="0"/>
        <v/>
      </c>
      <c r="J24" s="31" t="str">
        <f t="shared" si="1"/>
        <v/>
      </c>
      <c r="K24" s="33"/>
    </row>
    <row r="25" ht="15" customHeight="1" spans="1:11">
      <c r="A25" s="27"/>
      <c r="B25" s="28"/>
      <c r="C25" s="29"/>
      <c r="D25" s="29"/>
      <c r="E25" s="83"/>
      <c r="F25" s="30"/>
      <c r="G25" s="34"/>
      <c r="H25" s="31"/>
      <c r="I25" s="31" t="str">
        <f t="shared" si="0"/>
        <v/>
      </c>
      <c r="J25" s="31" t="str">
        <f t="shared" si="1"/>
        <v/>
      </c>
      <c r="K25" s="33"/>
    </row>
    <row r="26" ht="15" customHeight="1" spans="1:11">
      <c r="A26" s="27"/>
      <c r="B26" s="28"/>
      <c r="C26" s="29"/>
      <c r="D26" s="29"/>
      <c r="E26" s="83"/>
      <c r="F26" s="30"/>
      <c r="G26" s="34"/>
      <c r="H26" s="31"/>
      <c r="I26" s="31" t="str">
        <f t="shared" si="0"/>
        <v/>
      </c>
      <c r="J26" s="31" t="str">
        <f t="shared" si="1"/>
        <v/>
      </c>
      <c r="K26" s="33"/>
    </row>
    <row r="27" ht="15" customHeight="1" spans="1:11">
      <c r="A27" s="27"/>
      <c r="B27" s="28"/>
      <c r="C27" s="29"/>
      <c r="D27" s="29"/>
      <c r="E27" s="83"/>
      <c r="F27" s="30"/>
      <c r="G27" s="34"/>
      <c r="H27" s="31"/>
      <c r="I27" s="31" t="str">
        <f t="shared" si="0"/>
        <v/>
      </c>
      <c r="J27" s="31" t="str">
        <f t="shared" si="1"/>
        <v/>
      </c>
      <c r="K27" s="33"/>
    </row>
    <row r="28" ht="15" customHeight="1" spans="1:11">
      <c r="A28" s="27"/>
      <c r="B28" s="28"/>
      <c r="C28" s="29"/>
      <c r="D28" s="29"/>
      <c r="E28" s="83"/>
      <c r="F28" s="30"/>
      <c r="G28" s="34"/>
      <c r="H28" s="31"/>
      <c r="I28" s="31" t="str">
        <f t="shared" si="0"/>
        <v/>
      </c>
      <c r="J28" s="31" t="str">
        <f t="shared" si="1"/>
        <v/>
      </c>
      <c r="K28" s="33"/>
    </row>
    <row r="29" s="14" customFormat="1" ht="15" customHeight="1" spans="1:11">
      <c r="A29" s="98" t="s">
        <v>475</v>
      </c>
      <c r="B29" s="99"/>
      <c r="C29" s="88"/>
      <c r="D29" s="88"/>
      <c r="E29" s="24"/>
      <c r="F29" s="38">
        <f>SUM(F7:F28)</f>
        <v>0</v>
      </c>
      <c r="G29" s="39">
        <f>SUM(G7:G28)</f>
        <v>0</v>
      </c>
      <c r="H29" s="40">
        <f>SUM(H7:H28)</f>
        <v>0</v>
      </c>
      <c r="I29" s="40" t="str">
        <f t="shared" si="0"/>
        <v/>
      </c>
      <c r="J29" s="40" t="str">
        <f t="shared" si="1"/>
        <v/>
      </c>
      <c r="K29" s="41"/>
    </row>
    <row r="30" ht="15" customHeight="1" spans="1:11">
      <c r="A30" s="28" t="s">
        <v>514</v>
      </c>
      <c r="B30" s="28"/>
      <c r="C30" s="97"/>
      <c r="D30" s="97"/>
      <c r="E30" s="27"/>
      <c r="F30" s="30"/>
      <c r="G30" s="34"/>
      <c r="H30" s="31"/>
      <c r="I30" s="31" t="str">
        <f t="shared" si="0"/>
        <v/>
      </c>
      <c r="J30" s="31" t="str">
        <f t="shared" si="1"/>
        <v/>
      </c>
      <c r="K30" s="33"/>
    </row>
    <row r="31" s="14" customFormat="1" ht="15" customHeight="1" spans="1:11">
      <c r="A31" s="98" t="s">
        <v>478</v>
      </c>
      <c r="B31" s="98"/>
      <c r="C31" s="88"/>
      <c r="D31" s="88"/>
      <c r="E31" s="24"/>
      <c r="F31" s="38">
        <f>F29-F30</f>
        <v>0</v>
      </c>
      <c r="G31" s="39">
        <f>G29-G30</f>
        <v>0</v>
      </c>
      <c r="H31" s="40">
        <f>H29-H30</f>
        <v>0</v>
      </c>
      <c r="I31" s="40" t="str">
        <f t="shared" si="0"/>
        <v/>
      </c>
      <c r="J31" s="40" t="str">
        <f t="shared" si="1"/>
        <v/>
      </c>
      <c r="K31" s="41"/>
    </row>
  </sheetData>
  <mergeCells count="5">
    <mergeCell ref="A2:K2"/>
    <mergeCell ref="A3:K3"/>
    <mergeCell ref="A29:B29"/>
    <mergeCell ref="A30:B30"/>
    <mergeCell ref="A31:B31"/>
  </mergeCells>
  <hyperlinks>
    <hyperlink ref="A1" location="索引目录!E42" display="返回索引页"/>
    <hyperlink ref="B1" location="在建工程汇总!B15" display="返回"/>
  </hyperlinks>
  <printOptions horizontalCentered="1"/>
  <pageMargins left="0.15748031496063" right="0.15748031496063" top="0.984251968503937" bottom="0.826771653543307"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dimension ref="A1:M31"/>
  <sheetViews>
    <sheetView zoomScale="90" zoomScaleNormal="90" workbookViewId="0">
      <pane ySplit="6" topLeftCell="A16" activePane="bottomLeft" state="frozen"/>
      <selection/>
      <selection pane="bottomLeft" activeCell="H35" sqref="H35"/>
    </sheetView>
  </sheetViews>
  <sheetFormatPr defaultColWidth="9" defaultRowHeight="15.75" customHeight="1"/>
  <cols>
    <col min="1" max="1" width="6.83333333333333" style="15" customWidth="1"/>
    <col min="2" max="2" width="22.25" style="15" customWidth="1"/>
    <col min="3" max="4" width="8.25" style="15" customWidth="1"/>
    <col min="5" max="5" width="12" style="15" customWidth="1"/>
    <col min="6" max="6" width="10.0833333333333" style="15" customWidth="1"/>
    <col min="7" max="7" width="8.25" style="15" customWidth="1"/>
    <col min="8" max="8" width="12.25" style="15" hidden="1" customWidth="1" outlineLevel="1"/>
    <col min="9" max="9" width="12.25" style="15" customWidth="1" collapsed="1"/>
    <col min="10" max="10" width="12.75" style="15" customWidth="1"/>
    <col min="11" max="11" width="10.0833333333333" style="15" customWidth="1"/>
    <col min="12" max="12" width="8.25" style="15" customWidth="1"/>
    <col min="13" max="13" width="9.75" style="15" customWidth="1"/>
    <col min="14" max="16384" width="9" style="15"/>
  </cols>
  <sheetData>
    <row r="1" s="85" customFormat="1" ht="10.5" spans="1:13">
      <c r="A1" s="90" t="s">
        <v>412</v>
      </c>
      <c r="B1" s="90" t="s">
        <v>402</v>
      </c>
      <c r="C1" s="90"/>
      <c r="D1" s="87"/>
      <c r="E1" s="87"/>
      <c r="F1" s="87"/>
      <c r="G1" s="87"/>
      <c r="H1" s="87"/>
      <c r="I1" s="87"/>
      <c r="J1" s="87"/>
      <c r="K1" s="87"/>
      <c r="L1" s="87"/>
      <c r="M1" s="87"/>
    </row>
    <row r="2" s="12" customFormat="1" ht="30" customHeight="1" spans="1:13">
      <c r="A2" s="19" t="s">
        <v>910</v>
      </c>
      <c r="B2" s="19"/>
      <c r="C2" s="19"/>
      <c r="D2" s="19"/>
      <c r="E2" s="19"/>
      <c r="F2" s="19"/>
      <c r="G2" s="19"/>
      <c r="H2" s="19"/>
      <c r="I2" s="19"/>
      <c r="J2" s="19"/>
      <c r="K2" s="19"/>
      <c r="L2" s="19"/>
      <c r="M2" s="19"/>
    </row>
    <row r="3" ht="15" customHeight="1" spans="1:13">
      <c r="A3" s="20" t="e">
        <f>CONCATENATE(#REF!,#REF!,#REF!,#REF!,#REF!,#REF!,#REF!)</f>
        <v>#REF!</v>
      </c>
      <c r="B3" s="20"/>
      <c r="C3" s="20"/>
      <c r="D3" s="21"/>
      <c r="E3" s="21"/>
      <c r="F3" s="21"/>
      <c r="G3" s="21"/>
      <c r="H3" s="21"/>
      <c r="I3" s="21"/>
      <c r="J3" s="21"/>
      <c r="K3" s="21"/>
      <c r="L3" s="21"/>
      <c r="M3" s="21"/>
    </row>
    <row r="4" ht="15" customHeight="1" spans="1:13">
      <c r="A4" s="20"/>
      <c r="B4" s="20"/>
      <c r="C4" s="20"/>
      <c r="D4" s="21"/>
      <c r="E4" s="21"/>
      <c r="F4" s="21"/>
      <c r="G4" s="21"/>
      <c r="H4" s="21"/>
      <c r="I4" s="22"/>
      <c r="J4" s="21"/>
      <c r="K4" s="21"/>
      <c r="L4" s="21"/>
      <c r="M4" s="22" t="s">
        <v>911</v>
      </c>
    </row>
    <row r="5" ht="15" customHeight="1" spans="1:13">
      <c r="A5" s="23" t="e">
        <f>#REF!&amp;#REF!</f>
        <v>#REF!</v>
      </c>
      <c r="M5" s="22" t="s">
        <v>282</v>
      </c>
    </row>
    <row r="6" s="13" customFormat="1" ht="19.9" customHeight="1" spans="1:13">
      <c r="A6" s="24" t="s">
        <v>283</v>
      </c>
      <c r="B6" s="24" t="s">
        <v>912</v>
      </c>
      <c r="C6" s="24" t="s">
        <v>485</v>
      </c>
      <c r="D6" s="24" t="s">
        <v>897</v>
      </c>
      <c r="E6" s="24" t="s">
        <v>898</v>
      </c>
      <c r="F6" s="24" t="s">
        <v>913</v>
      </c>
      <c r="G6" s="24" t="s">
        <v>900</v>
      </c>
      <c r="H6" s="25" t="s">
        <v>243</v>
      </c>
      <c r="I6" s="26" t="s">
        <v>244</v>
      </c>
      <c r="J6" s="24" t="s">
        <v>245</v>
      </c>
      <c r="K6" s="24" t="s">
        <v>246</v>
      </c>
      <c r="L6" s="24" t="s">
        <v>285</v>
      </c>
      <c r="M6" s="24" t="s">
        <v>419</v>
      </c>
    </row>
    <row r="7" ht="15" customHeight="1" spans="1:13">
      <c r="A7" s="27"/>
      <c r="B7" s="28"/>
      <c r="C7" s="28"/>
      <c r="D7" s="29"/>
      <c r="E7" s="29"/>
      <c r="F7" s="34"/>
      <c r="G7" s="83"/>
      <c r="H7" s="30"/>
      <c r="I7" s="34"/>
      <c r="J7" s="31"/>
      <c r="K7" s="31" t="str">
        <f>IF(OR(AND(I7=0,J7=0),J7=0),"",J7-I7)</f>
        <v/>
      </c>
      <c r="L7" s="31" t="str">
        <f>IF(ISERROR(K7/I7),"",K7/ABS(I7)*100)</f>
        <v/>
      </c>
      <c r="M7" s="33"/>
    </row>
    <row r="8" ht="15" customHeight="1" spans="1:13">
      <c r="A8" s="27"/>
      <c r="B8" s="28"/>
      <c r="C8" s="28"/>
      <c r="D8" s="29"/>
      <c r="E8" s="29"/>
      <c r="F8" s="34"/>
      <c r="G8" s="83"/>
      <c r="H8" s="30"/>
      <c r="I8" s="34"/>
      <c r="J8" s="31"/>
      <c r="K8" s="31" t="str">
        <f t="shared" ref="K8:K31" si="0">IF(OR(AND(I8=0,J8=0),J8=0),"",J8-I8)</f>
        <v/>
      </c>
      <c r="L8" s="31" t="str">
        <f t="shared" ref="L8:L31" si="1">IF(ISERROR(K8/I8),"",K8/ABS(I8)*100)</f>
        <v/>
      </c>
      <c r="M8" s="33"/>
    </row>
    <row r="9" ht="15" customHeight="1" spans="1:13">
      <c r="A9" s="27"/>
      <c r="B9" s="28"/>
      <c r="C9" s="28"/>
      <c r="D9" s="29"/>
      <c r="E9" s="29"/>
      <c r="F9" s="34"/>
      <c r="G9" s="83"/>
      <c r="H9" s="30"/>
      <c r="I9" s="34"/>
      <c r="J9" s="31"/>
      <c r="K9" s="31" t="str">
        <f t="shared" si="0"/>
        <v/>
      </c>
      <c r="L9" s="31" t="str">
        <f t="shared" si="1"/>
        <v/>
      </c>
      <c r="M9" s="33"/>
    </row>
    <row r="10" ht="15" customHeight="1" spans="1:13">
      <c r="A10" s="27"/>
      <c r="B10" s="28"/>
      <c r="C10" s="28"/>
      <c r="D10" s="29"/>
      <c r="E10" s="29"/>
      <c r="F10" s="34"/>
      <c r="G10" s="83"/>
      <c r="H10" s="30"/>
      <c r="I10" s="34"/>
      <c r="J10" s="31"/>
      <c r="K10" s="31" t="str">
        <f t="shared" si="0"/>
        <v/>
      </c>
      <c r="L10" s="31" t="str">
        <f t="shared" si="1"/>
        <v/>
      </c>
      <c r="M10" s="33"/>
    </row>
    <row r="11" ht="15" customHeight="1" spans="1:13">
      <c r="A11" s="27"/>
      <c r="B11" s="28"/>
      <c r="C11" s="28"/>
      <c r="D11" s="29"/>
      <c r="E11" s="29"/>
      <c r="F11" s="34"/>
      <c r="G11" s="83"/>
      <c r="H11" s="30"/>
      <c r="I11" s="34"/>
      <c r="J11" s="31"/>
      <c r="K11" s="31" t="str">
        <f t="shared" si="0"/>
        <v/>
      </c>
      <c r="L11" s="31" t="str">
        <f t="shared" si="1"/>
        <v/>
      </c>
      <c r="M11" s="33"/>
    </row>
    <row r="12" ht="15" customHeight="1" spans="1:13">
      <c r="A12" s="27"/>
      <c r="B12" s="28"/>
      <c r="C12" s="28"/>
      <c r="D12" s="29"/>
      <c r="E12" s="29"/>
      <c r="F12" s="34"/>
      <c r="G12" s="83"/>
      <c r="H12" s="30"/>
      <c r="I12" s="34"/>
      <c r="J12" s="31"/>
      <c r="K12" s="31" t="str">
        <f t="shared" si="0"/>
        <v/>
      </c>
      <c r="L12" s="31" t="str">
        <f t="shared" si="1"/>
        <v/>
      </c>
      <c r="M12" s="33"/>
    </row>
    <row r="13" ht="15" customHeight="1" spans="1:13">
      <c r="A13" s="27"/>
      <c r="B13" s="28"/>
      <c r="C13" s="28"/>
      <c r="D13" s="29"/>
      <c r="E13" s="29"/>
      <c r="F13" s="34"/>
      <c r="G13" s="83"/>
      <c r="H13" s="30"/>
      <c r="I13" s="34"/>
      <c r="J13" s="31"/>
      <c r="K13" s="31" t="str">
        <f t="shared" si="0"/>
        <v/>
      </c>
      <c r="L13" s="31" t="str">
        <f t="shared" si="1"/>
        <v/>
      </c>
      <c r="M13" s="33"/>
    </row>
    <row r="14" ht="15" customHeight="1" spans="1:13">
      <c r="A14" s="27"/>
      <c r="B14" s="28"/>
      <c r="C14" s="28"/>
      <c r="D14" s="29"/>
      <c r="E14" s="29"/>
      <c r="F14" s="34"/>
      <c r="G14" s="83"/>
      <c r="H14" s="30"/>
      <c r="I14" s="34"/>
      <c r="J14" s="31"/>
      <c r="K14" s="31" t="str">
        <f t="shared" si="0"/>
        <v/>
      </c>
      <c r="L14" s="31" t="str">
        <f t="shared" si="1"/>
        <v/>
      </c>
      <c r="M14" s="33"/>
    </row>
    <row r="15" ht="15" customHeight="1" spans="1:13">
      <c r="A15" s="27"/>
      <c r="B15" s="28"/>
      <c r="C15" s="28"/>
      <c r="D15" s="29"/>
      <c r="E15" s="29"/>
      <c r="F15" s="34"/>
      <c r="G15" s="83"/>
      <c r="H15" s="30"/>
      <c r="I15" s="34"/>
      <c r="J15" s="31"/>
      <c r="K15" s="31" t="str">
        <f t="shared" si="0"/>
        <v/>
      </c>
      <c r="L15" s="31" t="str">
        <f t="shared" si="1"/>
        <v/>
      </c>
      <c r="M15" s="33"/>
    </row>
    <row r="16" ht="15" customHeight="1" spans="1:13">
      <c r="A16" s="27"/>
      <c r="B16" s="28"/>
      <c r="C16" s="28"/>
      <c r="D16" s="29"/>
      <c r="E16" s="29"/>
      <c r="F16" s="34"/>
      <c r="G16" s="83"/>
      <c r="H16" s="30"/>
      <c r="I16" s="34"/>
      <c r="J16" s="31"/>
      <c r="K16" s="31" t="str">
        <f t="shared" si="0"/>
        <v/>
      </c>
      <c r="L16" s="31" t="str">
        <f t="shared" si="1"/>
        <v/>
      </c>
      <c r="M16" s="33"/>
    </row>
    <row r="17" ht="15" customHeight="1" spans="1:13">
      <c r="A17" s="27"/>
      <c r="B17" s="28"/>
      <c r="C17" s="28"/>
      <c r="D17" s="29"/>
      <c r="E17" s="29"/>
      <c r="F17" s="34"/>
      <c r="G17" s="83"/>
      <c r="H17" s="30"/>
      <c r="I17" s="34"/>
      <c r="J17" s="31"/>
      <c r="K17" s="31" t="str">
        <f t="shared" si="0"/>
        <v/>
      </c>
      <c r="L17" s="31" t="str">
        <f t="shared" si="1"/>
        <v/>
      </c>
      <c r="M17" s="33"/>
    </row>
    <row r="18" ht="15" customHeight="1" spans="1:13">
      <c r="A18" s="27"/>
      <c r="B18" s="28"/>
      <c r="C18" s="28"/>
      <c r="D18" s="29"/>
      <c r="E18" s="29"/>
      <c r="F18" s="34"/>
      <c r="G18" s="83"/>
      <c r="H18" s="30"/>
      <c r="I18" s="34"/>
      <c r="J18" s="31"/>
      <c r="K18" s="31" t="str">
        <f t="shared" si="0"/>
        <v/>
      </c>
      <c r="L18" s="31" t="str">
        <f t="shared" si="1"/>
        <v/>
      </c>
      <c r="M18" s="33"/>
    </row>
    <row r="19" ht="15" customHeight="1" spans="1:13">
      <c r="A19" s="27"/>
      <c r="B19" s="28"/>
      <c r="C19" s="28"/>
      <c r="D19" s="29"/>
      <c r="E19" s="29"/>
      <c r="F19" s="34"/>
      <c r="G19" s="83"/>
      <c r="H19" s="30"/>
      <c r="I19" s="34"/>
      <c r="J19" s="31"/>
      <c r="K19" s="31" t="str">
        <f t="shared" si="0"/>
        <v/>
      </c>
      <c r="L19" s="31" t="str">
        <f t="shared" si="1"/>
        <v/>
      </c>
      <c r="M19" s="33"/>
    </row>
    <row r="20" ht="15" customHeight="1" spans="1:13">
      <c r="A20" s="27"/>
      <c r="B20" s="28"/>
      <c r="C20" s="28"/>
      <c r="D20" s="29"/>
      <c r="E20" s="29"/>
      <c r="F20" s="34"/>
      <c r="G20" s="83"/>
      <c r="H20" s="30"/>
      <c r="I20" s="34"/>
      <c r="J20" s="31"/>
      <c r="K20" s="31" t="str">
        <f t="shared" si="0"/>
        <v/>
      </c>
      <c r="L20" s="31" t="str">
        <f t="shared" si="1"/>
        <v/>
      </c>
      <c r="M20" s="33"/>
    </row>
    <row r="21" ht="15" customHeight="1" spans="1:13">
      <c r="A21" s="27"/>
      <c r="B21" s="28"/>
      <c r="C21" s="28"/>
      <c r="D21" s="29"/>
      <c r="E21" s="29"/>
      <c r="F21" s="34"/>
      <c r="G21" s="83"/>
      <c r="H21" s="30"/>
      <c r="I21" s="34"/>
      <c r="J21" s="31"/>
      <c r="K21" s="31" t="str">
        <f t="shared" si="0"/>
        <v/>
      </c>
      <c r="L21" s="31" t="str">
        <f t="shared" si="1"/>
        <v/>
      </c>
      <c r="M21" s="33"/>
    </row>
    <row r="22" ht="15" customHeight="1" spans="1:13">
      <c r="A22" s="27"/>
      <c r="B22" s="28"/>
      <c r="C22" s="28"/>
      <c r="D22" s="29"/>
      <c r="E22" s="29"/>
      <c r="F22" s="34"/>
      <c r="G22" s="83"/>
      <c r="H22" s="30"/>
      <c r="I22" s="34"/>
      <c r="J22" s="31"/>
      <c r="K22" s="31" t="str">
        <f t="shared" si="0"/>
        <v/>
      </c>
      <c r="L22" s="31" t="str">
        <f t="shared" si="1"/>
        <v/>
      </c>
      <c r="M22" s="33"/>
    </row>
    <row r="23" ht="15" customHeight="1" spans="1:13">
      <c r="A23" s="27"/>
      <c r="B23" s="28"/>
      <c r="C23" s="28"/>
      <c r="D23" s="29"/>
      <c r="E23" s="29"/>
      <c r="F23" s="34"/>
      <c r="G23" s="83"/>
      <c r="H23" s="30"/>
      <c r="I23" s="34"/>
      <c r="J23" s="31"/>
      <c r="K23" s="31" t="str">
        <f t="shared" si="0"/>
        <v/>
      </c>
      <c r="L23" s="31" t="str">
        <f t="shared" si="1"/>
        <v/>
      </c>
      <c r="M23" s="33"/>
    </row>
    <row r="24" ht="15" customHeight="1" spans="1:13">
      <c r="A24" s="27"/>
      <c r="B24" s="28"/>
      <c r="C24" s="28"/>
      <c r="D24" s="29"/>
      <c r="E24" s="29"/>
      <c r="F24" s="34"/>
      <c r="G24" s="83"/>
      <c r="H24" s="30"/>
      <c r="I24" s="34"/>
      <c r="J24" s="31"/>
      <c r="K24" s="31" t="str">
        <f t="shared" si="0"/>
        <v/>
      </c>
      <c r="L24" s="31" t="str">
        <f t="shared" si="1"/>
        <v/>
      </c>
      <c r="M24" s="33"/>
    </row>
    <row r="25" ht="15" customHeight="1" spans="1:13">
      <c r="A25" s="27"/>
      <c r="B25" s="28"/>
      <c r="C25" s="28"/>
      <c r="D25" s="29"/>
      <c r="E25" s="29"/>
      <c r="F25" s="34"/>
      <c r="G25" s="83"/>
      <c r="H25" s="30"/>
      <c r="I25" s="34"/>
      <c r="J25" s="31"/>
      <c r="K25" s="31" t="str">
        <f t="shared" si="0"/>
        <v/>
      </c>
      <c r="L25" s="31" t="str">
        <f t="shared" si="1"/>
        <v/>
      </c>
      <c r="M25" s="33"/>
    </row>
    <row r="26" ht="15" customHeight="1" spans="1:13">
      <c r="A26" s="27"/>
      <c r="B26" s="28"/>
      <c r="C26" s="28"/>
      <c r="D26" s="29"/>
      <c r="E26" s="29"/>
      <c r="F26" s="34"/>
      <c r="G26" s="83"/>
      <c r="H26" s="30"/>
      <c r="I26" s="34"/>
      <c r="J26" s="31"/>
      <c r="K26" s="31" t="str">
        <f t="shared" si="0"/>
        <v/>
      </c>
      <c r="L26" s="31" t="str">
        <f t="shared" si="1"/>
        <v/>
      </c>
      <c r="M26" s="33"/>
    </row>
    <row r="27" ht="15" customHeight="1" spans="1:13">
      <c r="A27" s="27"/>
      <c r="B27" s="28"/>
      <c r="C27" s="28"/>
      <c r="D27" s="29"/>
      <c r="E27" s="29"/>
      <c r="F27" s="34"/>
      <c r="G27" s="83"/>
      <c r="H27" s="30"/>
      <c r="I27" s="34"/>
      <c r="J27" s="31"/>
      <c r="K27" s="31" t="str">
        <f t="shared" si="0"/>
        <v/>
      </c>
      <c r="L27" s="31" t="str">
        <f t="shared" si="1"/>
        <v/>
      </c>
      <c r="M27" s="33"/>
    </row>
    <row r="28" ht="15" customHeight="1" spans="1:13">
      <c r="A28" s="27"/>
      <c r="B28" s="28"/>
      <c r="C28" s="28"/>
      <c r="D28" s="29"/>
      <c r="E28" s="29"/>
      <c r="F28" s="34"/>
      <c r="G28" s="83"/>
      <c r="H28" s="30"/>
      <c r="I28" s="34"/>
      <c r="J28" s="31"/>
      <c r="K28" s="31" t="str">
        <f t="shared" si="0"/>
        <v/>
      </c>
      <c r="L28" s="31" t="str">
        <f t="shared" si="1"/>
        <v/>
      </c>
      <c r="M28" s="33"/>
    </row>
    <row r="29" s="14" customFormat="1" ht="15" customHeight="1" spans="1:13">
      <c r="A29" s="98" t="s">
        <v>475</v>
      </c>
      <c r="B29" s="99"/>
      <c r="C29" s="99"/>
      <c r="D29" s="88"/>
      <c r="E29" s="88"/>
      <c r="F29" s="88"/>
      <c r="G29" s="24"/>
      <c r="H29" s="38">
        <f>SUM(H7:H28)</f>
        <v>0</v>
      </c>
      <c r="I29" s="39">
        <f>SUM(I7:I28)</f>
        <v>0</v>
      </c>
      <c r="J29" s="40">
        <f>SUM(J7:J28)</f>
        <v>0</v>
      </c>
      <c r="K29" s="40" t="str">
        <f t="shared" si="0"/>
        <v/>
      </c>
      <c r="L29" s="40" t="str">
        <f t="shared" si="1"/>
        <v/>
      </c>
      <c r="M29" s="41"/>
    </row>
    <row r="30" ht="15" customHeight="1" spans="1:13">
      <c r="A30" s="28" t="s">
        <v>514</v>
      </c>
      <c r="B30" s="28"/>
      <c r="C30" s="28"/>
      <c r="D30" s="97"/>
      <c r="E30" s="97"/>
      <c r="F30" s="97"/>
      <c r="G30" s="27"/>
      <c r="H30" s="30"/>
      <c r="I30" s="34"/>
      <c r="J30" s="31"/>
      <c r="K30" s="31" t="str">
        <f t="shared" si="0"/>
        <v/>
      </c>
      <c r="L30" s="31" t="str">
        <f t="shared" si="1"/>
        <v/>
      </c>
      <c r="M30" s="33"/>
    </row>
    <row r="31" s="14" customFormat="1" ht="15" customHeight="1" spans="1:13">
      <c r="A31" s="98" t="s">
        <v>478</v>
      </c>
      <c r="B31" s="98"/>
      <c r="C31" s="98"/>
      <c r="D31" s="88"/>
      <c r="E31" s="88"/>
      <c r="F31" s="88"/>
      <c r="G31" s="24"/>
      <c r="H31" s="38">
        <f>H29-H30</f>
        <v>0</v>
      </c>
      <c r="I31" s="39">
        <f>I29-I30</f>
        <v>0</v>
      </c>
      <c r="J31" s="40">
        <f>J29-J30</f>
        <v>0</v>
      </c>
      <c r="K31" s="40" t="str">
        <f t="shared" si="0"/>
        <v/>
      </c>
      <c r="L31" s="40" t="str">
        <f t="shared" si="1"/>
        <v/>
      </c>
      <c r="M31" s="41"/>
    </row>
  </sheetData>
  <mergeCells count="5">
    <mergeCell ref="A2:M2"/>
    <mergeCell ref="A3:M3"/>
    <mergeCell ref="A29:B29"/>
    <mergeCell ref="A30:B30"/>
    <mergeCell ref="A31:B31"/>
  </mergeCells>
  <hyperlinks>
    <hyperlink ref="A1" location="索引目录!E42" display="返回索引页"/>
    <hyperlink ref="B1" location="在建工程汇总!B18" display="返回"/>
  </hyperlinks>
  <printOptions horizontalCentered="1"/>
  <pageMargins left="0.15748031496063" right="0.15748031496063" top="0.984251968503937" bottom="0.826771653543307"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65"/>
  <dimension ref="A1:Q31"/>
  <sheetViews>
    <sheetView zoomScale="90" zoomScaleNormal="90" workbookViewId="0">
      <pane ySplit="7" topLeftCell="A20" activePane="bottomLeft" state="frozen"/>
      <selection/>
      <selection pane="bottomLeft" activeCell="N31" sqref="N31"/>
    </sheetView>
  </sheetViews>
  <sheetFormatPr defaultColWidth="9" defaultRowHeight="15.75" customHeight="1"/>
  <cols>
    <col min="1" max="1" width="5.25" style="15" customWidth="1"/>
    <col min="2" max="2" width="14.5833333333333" style="15" customWidth="1"/>
    <col min="3" max="3" width="13.25" style="15" customWidth="1"/>
    <col min="4" max="4" width="10.75" style="15" customWidth="1"/>
    <col min="5" max="5" width="4.5" style="15" customWidth="1"/>
    <col min="6" max="6" width="9" style="15" hidden="1" customWidth="1" outlineLevel="1"/>
    <col min="7" max="7" width="8.08333333333333" style="15" hidden="1" customWidth="1" outlineLevel="1"/>
    <col min="8" max="8" width="12.5833333333333" style="15" hidden="1" customWidth="1" outlineLevel="1"/>
    <col min="9" max="9" width="7.25" style="15" customWidth="1" collapsed="1"/>
    <col min="10" max="10" width="8.25" style="15" customWidth="1"/>
    <col min="11" max="11" width="13.0833333333333" style="15" customWidth="1"/>
    <col min="12" max="12" width="8.33333333333333" style="15" customWidth="1"/>
    <col min="13" max="13" width="9" style="15"/>
    <col min="14" max="14" width="13.25" style="15" customWidth="1"/>
    <col min="15" max="15" width="6.58333333333333" style="15" customWidth="1"/>
    <col min="16" max="16" width="8.75" style="15" customWidth="1"/>
    <col min="17" max="17" width="7" style="15" customWidth="1"/>
    <col min="18" max="16384" width="9" style="15"/>
  </cols>
  <sheetData>
    <row r="1" s="85" customFormat="1" ht="10.5" spans="1:17">
      <c r="A1" s="90" t="s">
        <v>412</v>
      </c>
      <c r="B1" s="86" t="s">
        <v>362</v>
      </c>
      <c r="C1" s="90"/>
      <c r="D1" s="87"/>
      <c r="E1" s="87"/>
      <c r="F1" s="87"/>
      <c r="G1" s="87"/>
      <c r="H1" s="87"/>
      <c r="I1" s="87"/>
      <c r="J1" s="87"/>
      <c r="K1" s="87"/>
      <c r="L1" s="87"/>
      <c r="M1" s="87"/>
      <c r="N1" s="87"/>
      <c r="O1" s="87"/>
      <c r="P1" s="87"/>
      <c r="Q1" s="87"/>
    </row>
    <row r="2" s="12" customFormat="1" ht="30" customHeight="1" spans="1:17">
      <c r="A2" s="19" t="s">
        <v>914</v>
      </c>
      <c r="B2" s="19"/>
      <c r="C2" s="19"/>
      <c r="D2" s="19"/>
      <c r="E2" s="19"/>
      <c r="F2" s="19"/>
      <c r="G2" s="19"/>
      <c r="H2" s="19"/>
      <c r="I2" s="19"/>
      <c r="J2" s="19"/>
      <c r="K2" s="19"/>
      <c r="L2" s="19"/>
      <c r="M2" s="19"/>
      <c r="N2" s="19"/>
      <c r="O2" s="19"/>
      <c r="P2" s="19"/>
      <c r="Q2" s="19"/>
    </row>
    <row r="3" ht="15" customHeight="1" spans="1:17">
      <c r="A3" s="20" t="e">
        <f>CONCATENATE(#REF!,#REF!,#REF!,#REF!,#REF!,#REF!,#REF!)</f>
        <v>#REF!</v>
      </c>
      <c r="B3" s="20"/>
      <c r="C3" s="20"/>
      <c r="D3" s="20"/>
      <c r="E3" s="20"/>
      <c r="F3" s="20"/>
      <c r="G3" s="20"/>
      <c r="H3" s="20"/>
      <c r="I3" s="20"/>
      <c r="J3" s="20"/>
      <c r="K3" s="20"/>
      <c r="L3" s="21"/>
      <c r="M3" s="21"/>
      <c r="N3" s="21"/>
      <c r="O3" s="21"/>
      <c r="P3" s="21"/>
      <c r="Q3" s="21"/>
    </row>
    <row r="4" ht="15" customHeight="1" spans="1:17">
      <c r="A4" s="20"/>
      <c r="B4" s="20"/>
      <c r="C4" s="20"/>
      <c r="D4" s="20"/>
      <c r="E4" s="20"/>
      <c r="F4" s="20"/>
      <c r="G4" s="20"/>
      <c r="H4" s="20"/>
      <c r="I4" s="20"/>
      <c r="J4" s="20"/>
      <c r="K4" s="46"/>
      <c r="L4" s="21"/>
      <c r="M4" s="21"/>
      <c r="N4" s="21"/>
      <c r="O4" s="21"/>
      <c r="P4" s="21"/>
      <c r="Q4" s="22" t="s">
        <v>915</v>
      </c>
    </row>
    <row r="5" ht="15" customHeight="1" spans="1:17">
      <c r="A5" s="23" t="e">
        <f>#REF!&amp;#REF!</f>
        <v>#REF!</v>
      </c>
      <c r="Q5" s="22" t="s">
        <v>282</v>
      </c>
    </row>
    <row r="6" s="13" customFormat="1" ht="15" customHeight="1" spans="1:17">
      <c r="A6" s="24" t="s">
        <v>283</v>
      </c>
      <c r="B6" s="24" t="s">
        <v>554</v>
      </c>
      <c r="C6" s="24" t="s">
        <v>555</v>
      </c>
      <c r="D6" s="24" t="s">
        <v>916</v>
      </c>
      <c r="E6" s="52" t="s">
        <v>917</v>
      </c>
      <c r="F6" s="24" t="s">
        <v>243</v>
      </c>
      <c r="G6" s="24"/>
      <c r="H6" s="25"/>
      <c r="I6" s="125" t="s">
        <v>244</v>
      </c>
      <c r="J6" s="125"/>
      <c r="K6" s="126"/>
      <c r="L6" s="35" t="s">
        <v>245</v>
      </c>
      <c r="M6" s="127"/>
      <c r="N6" s="36"/>
      <c r="O6" s="56" t="s">
        <v>246</v>
      </c>
      <c r="P6" s="52" t="s">
        <v>285</v>
      </c>
      <c r="Q6" s="52" t="s">
        <v>419</v>
      </c>
    </row>
    <row r="7" s="13" customFormat="1" ht="15" customHeight="1" spans="1:17">
      <c r="A7" s="24"/>
      <c r="B7" s="24"/>
      <c r="C7" s="24"/>
      <c r="D7" s="24"/>
      <c r="E7" s="24"/>
      <c r="F7" s="24" t="s">
        <v>557</v>
      </c>
      <c r="G7" s="24" t="s">
        <v>558</v>
      </c>
      <c r="H7" s="25" t="s">
        <v>559</v>
      </c>
      <c r="I7" s="36" t="s">
        <v>557</v>
      </c>
      <c r="J7" s="24" t="s">
        <v>558</v>
      </c>
      <c r="K7" s="24" t="s">
        <v>559</v>
      </c>
      <c r="L7" s="40" t="s">
        <v>575</v>
      </c>
      <c r="M7" s="24" t="s">
        <v>558</v>
      </c>
      <c r="N7" s="24" t="s">
        <v>559</v>
      </c>
      <c r="O7" s="57"/>
      <c r="P7" s="24"/>
      <c r="Q7" s="24"/>
    </row>
    <row r="8" ht="15" customHeight="1" spans="1:17">
      <c r="A8" s="27"/>
      <c r="B8" s="28"/>
      <c r="C8" s="28"/>
      <c r="D8" s="28"/>
      <c r="E8" s="27"/>
      <c r="F8" s="75"/>
      <c r="G8" s="31"/>
      <c r="H8" s="30"/>
      <c r="I8" s="128"/>
      <c r="J8" s="31"/>
      <c r="K8" s="31"/>
      <c r="L8" s="75"/>
      <c r="M8" s="31"/>
      <c r="N8" s="31"/>
      <c r="O8" s="68" t="str">
        <f>IF(OR(AND(K8=0,N8=0),N8=0),"",N8-K8)</f>
        <v/>
      </c>
      <c r="P8" s="68" t="str">
        <f>IF(ISERROR(O8/K8),"",O8/ABS(K8)*100)</f>
        <v/>
      </c>
      <c r="Q8" s="33"/>
    </row>
    <row r="9" ht="15" customHeight="1" spans="1:17">
      <c r="A9" s="27"/>
      <c r="B9" s="28"/>
      <c r="C9" s="28"/>
      <c r="D9" s="28"/>
      <c r="E9" s="27"/>
      <c r="F9" s="75"/>
      <c r="G9" s="31"/>
      <c r="H9" s="30"/>
      <c r="I9" s="128"/>
      <c r="J9" s="31"/>
      <c r="K9" s="31"/>
      <c r="L9" s="75"/>
      <c r="M9" s="31"/>
      <c r="N9" s="31"/>
      <c r="O9" s="31" t="str">
        <f t="shared" ref="O9:O31" si="0">IF(OR(AND(K9=0,N9=0),N9=0),"",N9-K9)</f>
        <v/>
      </c>
      <c r="P9" s="31" t="str">
        <f t="shared" ref="P9:P31" si="1">IF(ISERROR(O9/K9),"",O9/ABS(K9)*100)</f>
        <v/>
      </c>
      <c r="Q9" s="33"/>
    </row>
    <row r="10" ht="15" customHeight="1" spans="1:17">
      <c r="A10" s="27"/>
      <c r="B10" s="28"/>
      <c r="C10" s="28"/>
      <c r="D10" s="28"/>
      <c r="E10" s="27"/>
      <c r="F10" s="75"/>
      <c r="G10" s="31"/>
      <c r="H10" s="30"/>
      <c r="I10" s="128"/>
      <c r="J10" s="31"/>
      <c r="K10" s="31"/>
      <c r="L10" s="75"/>
      <c r="M10" s="31"/>
      <c r="N10" s="31"/>
      <c r="O10" s="31" t="str">
        <f t="shared" si="0"/>
        <v/>
      </c>
      <c r="P10" s="31" t="str">
        <f t="shared" si="1"/>
        <v/>
      </c>
      <c r="Q10" s="33"/>
    </row>
    <row r="11" ht="15" customHeight="1" spans="1:17">
      <c r="A11" s="27"/>
      <c r="B11" s="28"/>
      <c r="C11" s="28"/>
      <c r="D11" s="28"/>
      <c r="E11" s="27"/>
      <c r="F11" s="75"/>
      <c r="G11" s="31"/>
      <c r="H11" s="30"/>
      <c r="I11" s="128"/>
      <c r="J11" s="31"/>
      <c r="K11" s="31"/>
      <c r="L11" s="75"/>
      <c r="M11" s="31"/>
      <c r="N11" s="31"/>
      <c r="O11" s="31" t="str">
        <f t="shared" si="0"/>
        <v/>
      </c>
      <c r="P11" s="31" t="str">
        <f t="shared" si="1"/>
        <v/>
      </c>
      <c r="Q11" s="33"/>
    </row>
    <row r="12" ht="15" customHeight="1" spans="1:17">
      <c r="A12" s="27"/>
      <c r="B12" s="28"/>
      <c r="C12" s="28"/>
      <c r="D12" s="28"/>
      <c r="E12" s="27"/>
      <c r="F12" s="75"/>
      <c r="G12" s="31"/>
      <c r="H12" s="30"/>
      <c r="I12" s="128"/>
      <c r="J12" s="31"/>
      <c r="K12" s="31"/>
      <c r="L12" s="75"/>
      <c r="M12" s="31"/>
      <c r="N12" s="31"/>
      <c r="O12" s="31" t="str">
        <f t="shared" si="0"/>
        <v/>
      </c>
      <c r="P12" s="31" t="str">
        <f t="shared" si="1"/>
        <v/>
      </c>
      <c r="Q12" s="33"/>
    </row>
    <row r="13" ht="15" customHeight="1" spans="1:17">
      <c r="A13" s="27"/>
      <c r="B13" s="28"/>
      <c r="C13" s="28"/>
      <c r="D13" s="28"/>
      <c r="E13" s="27"/>
      <c r="F13" s="75"/>
      <c r="G13" s="31"/>
      <c r="H13" s="30"/>
      <c r="I13" s="128"/>
      <c r="J13" s="31"/>
      <c r="K13" s="31"/>
      <c r="L13" s="75"/>
      <c r="M13" s="31"/>
      <c r="N13" s="31"/>
      <c r="O13" s="31" t="str">
        <f t="shared" si="0"/>
        <v/>
      </c>
      <c r="P13" s="31" t="str">
        <f t="shared" si="1"/>
        <v/>
      </c>
      <c r="Q13" s="33"/>
    </row>
    <row r="14" ht="15" customHeight="1" spans="1:17">
      <c r="A14" s="27"/>
      <c r="B14" s="28"/>
      <c r="C14" s="28"/>
      <c r="D14" s="28"/>
      <c r="E14" s="27"/>
      <c r="F14" s="75"/>
      <c r="G14" s="31"/>
      <c r="H14" s="30"/>
      <c r="I14" s="128"/>
      <c r="J14" s="31"/>
      <c r="K14" s="31"/>
      <c r="L14" s="75"/>
      <c r="M14" s="31"/>
      <c r="N14" s="31"/>
      <c r="O14" s="31" t="str">
        <f t="shared" si="0"/>
        <v/>
      </c>
      <c r="P14" s="31" t="str">
        <f t="shared" si="1"/>
        <v/>
      </c>
      <c r="Q14" s="33"/>
    </row>
    <row r="15" ht="15" customHeight="1" spans="1:17">
      <c r="A15" s="27"/>
      <c r="B15" s="28"/>
      <c r="C15" s="28"/>
      <c r="D15" s="28"/>
      <c r="E15" s="27"/>
      <c r="F15" s="75"/>
      <c r="G15" s="31"/>
      <c r="H15" s="30"/>
      <c r="I15" s="128"/>
      <c r="J15" s="31"/>
      <c r="K15" s="31"/>
      <c r="L15" s="75"/>
      <c r="M15" s="31"/>
      <c r="N15" s="31"/>
      <c r="O15" s="31" t="str">
        <f t="shared" si="0"/>
        <v/>
      </c>
      <c r="P15" s="31" t="str">
        <f t="shared" si="1"/>
        <v/>
      </c>
      <c r="Q15" s="33"/>
    </row>
    <row r="16" ht="15" customHeight="1" spans="1:17">
      <c r="A16" s="27"/>
      <c r="B16" s="28"/>
      <c r="C16" s="28"/>
      <c r="D16" s="28"/>
      <c r="E16" s="27"/>
      <c r="F16" s="75"/>
      <c r="G16" s="31"/>
      <c r="H16" s="30"/>
      <c r="I16" s="128"/>
      <c r="J16" s="31"/>
      <c r="K16" s="31"/>
      <c r="L16" s="75"/>
      <c r="M16" s="31"/>
      <c r="N16" s="31"/>
      <c r="O16" s="31" t="str">
        <f t="shared" si="0"/>
        <v/>
      </c>
      <c r="P16" s="31" t="str">
        <f t="shared" si="1"/>
        <v/>
      </c>
      <c r="Q16" s="33"/>
    </row>
    <row r="17" ht="15" customHeight="1" spans="1:17">
      <c r="A17" s="27"/>
      <c r="B17" s="28"/>
      <c r="C17" s="28"/>
      <c r="D17" s="28"/>
      <c r="E17" s="27"/>
      <c r="F17" s="75"/>
      <c r="G17" s="31"/>
      <c r="H17" s="30"/>
      <c r="I17" s="128"/>
      <c r="J17" s="31"/>
      <c r="K17" s="31"/>
      <c r="L17" s="75"/>
      <c r="M17" s="31"/>
      <c r="N17" s="31"/>
      <c r="O17" s="31" t="str">
        <f t="shared" si="0"/>
        <v/>
      </c>
      <c r="P17" s="31" t="str">
        <f t="shared" si="1"/>
        <v/>
      </c>
      <c r="Q17" s="33"/>
    </row>
    <row r="18" ht="15" customHeight="1" spans="1:17">
      <c r="A18" s="27"/>
      <c r="B18" s="28"/>
      <c r="C18" s="28"/>
      <c r="D18" s="28"/>
      <c r="E18" s="27"/>
      <c r="F18" s="75"/>
      <c r="G18" s="31"/>
      <c r="H18" s="30"/>
      <c r="I18" s="128"/>
      <c r="J18" s="31"/>
      <c r="K18" s="31"/>
      <c r="L18" s="75"/>
      <c r="M18" s="31"/>
      <c r="N18" s="31"/>
      <c r="O18" s="31" t="str">
        <f t="shared" si="0"/>
        <v/>
      </c>
      <c r="P18" s="31" t="str">
        <f t="shared" si="1"/>
        <v/>
      </c>
      <c r="Q18" s="33"/>
    </row>
    <row r="19" ht="15" customHeight="1" spans="1:17">
      <c r="A19" s="27"/>
      <c r="B19" s="28"/>
      <c r="C19" s="28"/>
      <c r="D19" s="28"/>
      <c r="E19" s="27"/>
      <c r="F19" s="75"/>
      <c r="G19" s="31"/>
      <c r="H19" s="30"/>
      <c r="I19" s="128"/>
      <c r="J19" s="31"/>
      <c r="K19" s="31"/>
      <c r="L19" s="75"/>
      <c r="M19" s="31"/>
      <c r="N19" s="31"/>
      <c r="O19" s="31" t="str">
        <f t="shared" si="0"/>
        <v/>
      </c>
      <c r="P19" s="31" t="str">
        <f t="shared" si="1"/>
        <v/>
      </c>
      <c r="Q19" s="33"/>
    </row>
    <row r="20" ht="15" customHeight="1" spans="1:17">
      <c r="A20" s="27"/>
      <c r="B20" s="28"/>
      <c r="C20" s="28"/>
      <c r="D20" s="28"/>
      <c r="E20" s="27"/>
      <c r="F20" s="75"/>
      <c r="G20" s="31"/>
      <c r="H20" s="30"/>
      <c r="I20" s="128"/>
      <c r="J20" s="31"/>
      <c r="K20" s="31"/>
      <c r="L20" s="75"/>
      <c r="M20" s="31"/>
      <c r="N20" s="31"/>
      <c r="O20" s="31" t="str">
        <f t="shared" si="0"/>
        <v/>
      </c>
      <c r="P20" s="31" t="str">
        <f t="shared" si="1"/>
        <v/>
      </c>
      <c r="Q20" s="33"/>
    </row>
    <row r="21" ht="15" customHeight="1" spans="1:17">
      <c r="A21" s="27"/>
      <c r="B21" s="28"/>
      <c r="C21" s="28"/>
      <c r="D21" s="28"/>
      <c r="E21" s="27"/>
      <c r="F21" s="75"/>
      <c r="G21" s="31"/>
      <c r="H21" s="30"/>
      <c r="I21" s="128"/>
      <c r="J21" s="31"/>
      <c r="K21" s="31"/>
      <c r="L21" s="75"/>
      <c r="M21" s="31"/>
      <c r="N21" s="31"/>
      <c r="O21" s="31" t="str">
        <f t="shared" si="0"/>
        <v/>
      </c>
      <c r="P21" s="31" t="str">
        <f t="shared" si="1"/>
        <v/>
      </c>
      <c r="Q21" s="33"/>
    </row>
    <row r="22" ht="15" customHeight="1" spans="1:17">
      <c r="A22" s="27"/>
      <c r="B22" s="28"/>
      <c r="C22" s="28"/>
      <c r="D22" s="28"/>
      <c r="E22" s="27"/>
      <c r="F22" s="75"/>
      <c r="G22" s="31"/>
      <c r="H22" s="30"/>
      <c r="I22" s="128"/>
      <c r="J22" s="31"/>
      <c r="K22" s="31"/>
      <c r="L22" s="75"/>
      <c r="M22" s="31"/>
      <c r="N22" s="31"/>
      <c r="O22" s="31" t="str">
        <f t="shared" si="0"/>
        <v/>
      </c>
      <c r="P22" s="31" t="str">
        <f t="shared" si="1"/>
        <v/>
      </c>
      <c r="Q22" s="33"/>
    </row>
    <row r="23" ht="15" customHeight="1" spans="1:17">
      <c r="A23" s="27"/>
      <c r="B23" s="28"/>
      <c r="C23" s="28"/>
      <c r="D23" s="28"/>
      <c r="E23" s="27"/>
      <c r="F23" s="75"/>
      <c r="G23" s="31"/>
      <c r="H23" s="30"/>
      <c r="I23" s="128"/>
      <c r="J23" s="31"/>
      <c r="K23" s="31"/>
      <c r="L23" s="75"/>
      <c r="M23" s="31"/>
      <c r="N23" s="31"/>
      <c r="O23" s="31" t="str">
        <f t="shared" si="0"/>
        <v/>
      </c>
      <c r="P23" s="31" t="str">
        <f t="shared" si="1"/>
        <v/>
      </c>
      <c r="Q23" s="33"/>
    </row>
    <row r="24" ht="15" customHeight="1" spans="1:17">
      <c r="A24" s="27"/>
      <c r="B24" s="28"/>
      <c r="C24" s="28"/>
      <c r="D24" s="28"/>
      <c r="E24" s="27"/>
      <c r="F24" s="75"/>
      <c r="G24" s="31"/>
      <c r="H24" s="30"/>
      <c r="I24" s="128"/>
      <c r="J24" s="31"/>
      <c r="K24" s="31"/>
      <c r="L24" s="75"/>
      <c r="M24" s="31"/>
      <c r="N24" s="31"/>
      <c r="O24" s="31" t="str">
        <f t="shared" si="0"/>
        <v/>
      </c>
      <c r="P24" s="31" t="str">
        <f t="shared" si="1"/>
        <v/>
      </c>
      <c r="Q24" s="33"/>
    </row>
    <row r="25" ht="15" customHeight="1" spans="1:17">
      <c r="A25" s="27"/>
      <c r="B25" s="28"/>
      <c r="C25" s="28"/>
      <c r="D25" s="28"/>
      <c r="E25" s="27"/>
      <c r="F25" s="75"/>
      <c r="G25" s="31"/>
      <c r="H25" s="30"/>
      <c r="I25" s="128"/>
      <c r="J25" s="31"/>
      <c r="K25" s="31"/>
      <c r="L25" s="75"/>
      <c r="M25" s="31"/>
      <c r="N25" s="31"/>
      <c r="O25" s="31" t="str">
        <f t="shared" si="0"/>
        <v/>
      </c>
      <c r="P25" s="31" t="str">
        <f t="shared" si="1"/>
        <v/>
      </c>
      <c r="Q25" s="33"/>
    </row>
    <row r="26" ht="15" customHeight="1" spans="1:17">
      <c r="A26" s="27"/>
      <c r="B26" s="28"/>
      <c r="C26" s="28"/>
      <c r="D26" s="28"/>
      <c r="E26" s="27"/>
      <c r="F26" s="75"/>
      <c r="G26" s="31"/>
      <c r="H26" s="30"/>
      <c r="I26" s="128"/>
      <c r="J26" s="31"/>
      <c r="K26" s="31"/>
      <c r="L26" s="75"/>
      <c r="M26" s="31"/>
      <c r="N26" s="31"/>
      <c r="O26" s="31" t="str">
        <f t="shared" si="0"/>
        <v/>
      </c>
      <c r="P26" s="31" t="str">
        <f t="shared" si="1"/>
        <v/>
      </c>
      <c r="Q26" s="33"/>
    </row>
    <row r="27" ht="15" customHeight="1" spans="1:17">
      <c r="A27" s="27"/>
      <c r="B27" s="28"/>
      <c r="C27" s="28"/>
      <c r="D27" s="28"/>
      <c r="E27" s="27"/>
      <c r="F27" s="75"/>
      <c r="G27" s="31"/>
      <c r="H27" s="30"/>
      <c r="I27" s="128"/>
      <c r="J27" s="31"/>
      <c r="K27" s="31"/>
      <c r="L27" s="75"/>
      <c r="M27" s="31"/>
      <c r="N27" s="31"/>
      <c r="O27" s="31" t="str">
        <f t="shared" si="0"/>
        <v/>
      </c>
      <c r="P27" s="31" t="str">
        <f t="shared" si="1"/>
        <v/>
      </c>
      <c r="Q27" s="33"/>
    </row>
    <row r="28" ht="15" customHeight="1" spans="1:17">
      <c r="A28" s="27"/>
      <c r="B28" s="28"/>
      <c r="C28" s="28"/>
      <c r="D28" s="28"/>
      <c r="E28" s="27"/>
      <c r="F28" s="75"/>
      <c r="G28" s="31"/>
      <c r="H28" s="30"/>
      <c r="I28" s="128"/>
      <c r="J28" s="31"/>
      <c r="K28" s="31"/>
      <c r="L28" s="75"/>
      <c r="M28" s="31"/>
      <c r="N28" s="31"/>
      <c r="O28" s="31" t="str">
        <f t="shared" si="0"/>
        <v/>
      </c>
      <c r="P28" s="31" t="str">
        <f t="shared" si="1"/>
        <v/>
      </c>
      <c r="Q28" s="33"/>
    </row>
    <row r="29" s="14" customFormat="1" ht="15" customHeight="1" spans="1:17">
      <c r="A29" s="93" t="s">
        <v>475</v>
      </c>
      <c r="B29" s="94"/>
      <c r="C29" s="36"/>
      <c r="D29" s="98"/>
      <c r="E29" s="24"/>
      <c r="F29" s="59"/>
      <c r="G29" s="40"/>
      <c r="H29" s="38">
        <f>SUM(H8:H28)</f>
        <v>0</v>
      </c>
      <c r="I29" s="62"/>
      <c r="J29" s="40"/>
      <c r="K29" s="40">
        <f>SUM(K8:K28)</f>
        <v>0</v>
      </c>
      <c r="L29" s="59"/>
      <c r="M29" s="40"/>
      <c r="N29" s="40">
        <f>SUM(N8:N28)</f>
        <v>0</v>
      </c>
      <c r="O29" s="40" t="str">
        <f t="shared" si="0"/>
        <v/>
      </c>
      <c r="P29" s="40" t="str">
        <f t="shared" si="1"/>
        <v/>
      </c>
      <c r="Q29" s="41"/>
    </row>
    <row r="30" ht="15" customHeight="1" spans="1:17">
      <c r="A30" s="95" t="s">
        <v>514</v>
      </c>
      <c r="B30" s="96"/>
      <c r="C30" s="129"/>
      <c r="D30" s="28"/>
      <c r="E30" s="27"/>
      <c r="F30" s="75"/>
      <c r="G30" s="31"/>
      <c r="H30" s="30"/>
      <c r="I30" s="128"/>
      <c r="J30" s="31"/>
      <c r="K30" s="31"/>
      <c r="L30" s="75"/>
      <c r="M30" s="31"/>
      <c r="N30" s="31">
        <v>0</v>
      </c>
      <c r="O30" s="31" t="str">
        <f t="shared" si="0"/>
        <v/>
      </c>
      <c r="P30" s="31" t="str">
        <f t="shared" si="1"/>
        <v/>
      </c>
      <c r="Q30" s="33"/>
    </row>
    <row r="31" s="14" customFormat="1" ht="15" customHeight="1" spans="1:17">
      <c r="A31" s="93" t="s">
        <v>478</v>
      </c>
      <c r="B31" s="94"/>
      <c r="C31" s="36"/>
      <c r="D31" s="36"/>
      <c r="E31" s="41"/>
      <c r="F31" s="59"/>
      <c r="G31" s="40"/>
      <c r="H31" s="38">
        <f>H29-H30</f>
        <v>0</v>
      </c>
      <c r="I31" s="62"/>
      <c r="J31" s="40"/>
      <c r="K31" s="40">
        <f>K29-K30</f>
        <v>0</v>
      </c>
      <c r="L31" s="59"/>
      <c r="M31" s="40"/>
      <c r="N31" s="40">
        <f>N29-N30</f>
        <v>0</v>
      </c>
      <c r="O31" s="40" t="str">
        <f t="shared" si="0"/>
        <v/>
      </c>
      <c r="P31" s="40" t="str">
        <f t="shared" si="1"/>
        <v/>
      </c>
      <c r="Q31" s="41"/>
    </row>
  </sheetData>
  <mergeCells count="16">
    <mergeCell ref="A2:Q2"/>
    <mergeCell ref="A3:Q3"/>
    <mergeCell ref="F6:H6"/>
    <mergeCell ref="I6:K6"/>
    <mergeCell ref="L6:N6"/>
    <mergeCell ref="A29:B29"/>
    <mergeCell ref="A30:B30"/>
    <mergeCell ref="A31:B31"/>
    <mergeCell ref="A6:A7"/>
    <mergeCell ref="B6:B7"/>
    <mergeCell ref="C6:C7"/>
    <mergeCell ref="D6:D7"/>
    <mergeCell ref="E6:E7"/>
    <mergeCell ref="O6:O7"/>
    <mergeCell ref="P6:P7"/>
    <mergeCell ref="Q6:Q7"/>
  </mergeCells>
  <hyperlinks>
    <hyperlink ref="A1" location="索引目录!D44" display="返回索引页"/>
    <hyperlink ref="B1" location="非流动资产评估汇总!B28" display="返回"/>
  </hyperlinks>
  <printOptions horizontalCentered="1"/>
  <pageMargins left="0.15748031496063" right="0.15748031496063" top="0.984251968503937" bottom="0.905511811023622" header="0.984251968503937" footer="0.47244094488189"/>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6"/>
  <dimension ref="A1:R31"/>
  <sheetViews>
    <sheetView zoomScale="90" zoomScaleNormal="90" workbookViewId="0">
      <pane ySplit="7" topLeftCell="A8" activePane="bottomLeft" state="frozen"/>
      <selection/>
      <selection pane="bottomLeft" activeCell="K19" sqref="K19"/>
    </sheetView>
  </sheetViews>
  <sheetFormatPr defaultColWidth="9" defaultRowHeight="15.75" customHeight="1"/>
  <cols>
    <col min="1" max="1" width="7.58333333333333" style="15" customWidth="1"/>
    <col min="2" max="2" width="36.9166666666667" style="15" customWidth="1"/>
    <col min="3" max="3" width="11.5833333333333" style="15" customWidth="1"/>
    <col min="4" max="4" width="8" style="15" hidden="1" customWidth="1" outlineLevel="1"/>
    <col min="5" max="5" width="8" style="15" customWidth="1" collapsed="1"/>
    <col min="6" max="6" width="6.75" style="15" customWidth="1"/>
    <col min="7" max="7" width="7.75" style="15" customWidth="1"/>
    <col min="8" max="9" width="11" style="15" hidden="1" customWidth="1" outlineLevel="1"/>
    <col min="10" max="10" width="11" style="15" customWidth="1" collapsed="1"/>
    <col min="11" max="12" width="11" style="15" customWidth="1"/>
    <col min="13" max="13" width="8.25" style="15" customWidth="1"/>
    <col min="14" max="14" width="11" style="15" customWidth="1"/>
    <col min="15" max="15" width="9.5" style="15" customWidth="1"/>
    <col min="16" max="16" width="11.8333333333333" style="15" customWidth="1"/>
    <col min="17" max="16384" width="9" style="15"/>
  </cols>
  <sheetData>
    <row r="1" s="85" customFormat="1" ht="10.5" spans="1:18">
      <c r="A1" s="90" t="s">
        <v>412</v>
      </c>
      <c r="B1" s="86" t="s">
        <v>362</v>
      </c>
      <c r="C1" s="87"/>
      <c r="D1" s="87"/>
      <c r="E1" s="87"/>
      <c r="F1" s="87"/>
      <c r="G1" s="87"/>
      <c r="H1" s="87"/>
      <c r="I1" s="87"/>
      <c r="J1" s="87"/>
      <c r="K1" s="87"/>
      <c r="L1" s="87"/>
      <c r="M1" s="87"/>
      <c r="N1" s="87"/>
      <c r="O1" s="87"/>
      <c r="P1" s="87"/>
    </row>
    <row r="2" s="12" customFormat="1" ht="30" customHeight="1" spans="1:18">
      <c r="A2" s="19" t="s">
        <v>918</v>
      </c>
      <c r="B2" s="19"/>
      <c r="C2" s="19"/>
      <c r="D2" s="19"/>
      <c r="E2" s="19"/>
      <c r="F2" s="19"/>
      <c r="G2" s="19"/>
      <c r="H2" s="19"/>
      <c r="I2" s="19"/>
      <c r="J2" s="19"/>
      <c r="K2" s="19"/>
      <c r="L2" s="19"/>
      <c r="M2" s="19"/>
      <c r="N2" s="19"/>
      <c r="O2" s="19"/>
      <c r="P2" s="19"/>
    </row>
    <row r="3" ht="15" customHeight="1" spans="1:18">
      <c r="A3" s="20" t="e">
        <f>CONCATENATE(#REF!,#REF!,#REF!,#REF!,#REF!,#REF!,#REF!)</f>
        <v>#REF!</v>
      </c>
      <c r="B3" s="20"/>
      <c r="C3" s="20"/>
      <c r="D3" s="20"/>
      <c r="E3" s="20"/>
      <c r="F3" s="20"/>
      <c r="G3" s="21"/>
      <c r="H3" s="21"/>
      <c r="I3" s="21"/>
      <c r="J3" s="21"/>
      <c r="K3" s="21"/>
      <c r="L3" s="21"/>
      <c r="M3" s="21"/>
      <c r="N3" s="21"/>
      <c r="O3" s="21"/>
      <c r="P3" s="21"/>
    </row>
    <row r="4" ht="15" customHeight="1" spans="1:18">
      <c r="A4" s="20"/>
      <c r="B4" s="20"/>
      <c r="C4" s="20"/>
      <c r="D4" s="20"/>
      <c r="E4" s="20"/>
      <c r="F4" s="20"/>
      <c r="G4" s="21"/>
      <c r="H4" s="22"/>
      <c r="I4" s="21"/>
      <c r="J4" s="21"/>
      <c r="K4" s="21"/>
      <c r="L4" s="21"/>
      <c r="M4" s="21"/>
      <c r="N4" s="21"/>
      <c r="O4" s="21"/>
      <c r="P4" s="22" t="s">
        <v>919</v>
      </c>
    </row>
    <row r="5" ht="15" customHeight="1" spans="1:18">
      <c r="A5" s="23" t="e">
        <f>#REF!&amp;#REF!</f>
        <v>#REF!</v>
      </c>
      <c r="P5" s="22" t="s">
        <v>282</v>
      </c>
    </row>
    <row r="6" s="13" customFormat="1" ht="15" customHeight="1" spans="1:18">
      <c r="A6" s="24" t="s">
        <v>283</v>
      </c>
      <c r="B6" s="24" t="s">
        <v>920</v>
      </c>
      <c r="C6" s="52" t="s">
        <v>921</v>
      </c>
      <c r="D6" s="105" t="s">
        <v>727</v>
      </c>
      <c r="E6" s="52" t="s">
        <v>556</v>
      </c>
      <c r="F6" s="52" t="s">
        <v>557</v>
      </c>
      <c r="G6" s="52" t="s">
        <v>822</v>
      </c>
      <c r="H6" s="24" t="s">
        <v>243</v>
      </c>
      <c r="I6" s="25"/>
      <c r="J6" s="102" t="s">
        <v>244</v>
      </c>
      <c r="K6" s="103"/>
      <c r="L6" s="24" t="s">
        <v>245</v>
      </c>
      <c r="M6" s="24"/>
      <c r="N6" s="24"/>
      <c r="O6" s="52" t="s">
        <v>285</v>
      </c>
      <c r="P6" s="52" t="s">
        <v>419</v>
      </c>
    </row>
    <row r="7" s="13" customFormat="1" ht="15" customHeight="1" spans="1:18">
      <c r="A7" s="24"/>
      <c r="B7" s="24"/>
      <c r="C7" s="24"/>
      <c r="D7" s="105"/>
      <c r="E7" s="24"/>
      <c r="F7" s="24"/>
      <c r="G7" s="24"/>
      <c r="H7" s="24" t="s">
        <v>735</v>
      </c>
      <c r="I7" s="25" t="s">
        <v>736</v>
      </c>
      <c r="J7" s="36" t="s">
        <v>735</v>
      </c>
      <c r="K7" s="24" t="s">
        <v>736</v>
      </c>
      <c r="L7" s="24" t="s">
        <v>735</v>
      </c>
      <c r="M7" s="24" t="s">
        <v>594</v>
      </c>
      <c r="N7" s="24" t="s">
        <v>736</v>
      </c>
      <c r="O7" s="24"/>
      <c r="P7" s="24"/>
    </row>
    <row r="8" ht="15" customHeight="1" spans="1:18">
      <c r="A8" s="27">
        <v>1</v>
      </c>
      <c r="B8" s="116" t="s">
        <v>922</v>
      </c>
      <c r="C8" s="58" t="s">
        <v>923</v>
      </c>
      <c r="D8" s="107"/>
      <c r="E8" s="117" t="s">
        <v>924</v>
      </c>
      <c r="F8" s="27">
        <v>24700</v>
      </c>
      <c r="G8" s="55"/>
      <c r="H8" s="118"/>
      <c r="I8" s="123"/>
      <c r="J8" s="124"/>
      <c r="K8" s="118"/>
      <c r="L8" s="31"/>
      <c r="M8" s="27"/>
      <c r="N8" s="31">
        <f>ROUND(L8*M8/100,0)</f>
        <v>0</v>
      </c>
      <c r="O8" s="31" t="str">
        <f>IF(OR(AND(K8=0,N8=0,),N8=0,),"",(N8-K8)/K8*100)</f>
        <v/>
      </c>
      <c r="P8" s="33"/>
      <c r="R8" s="15">
        <v>24700</v>
      </c>
    </row>
    <row r="9" ht="15" customHeight="1" spans="1:18">
      <c r="A9" s="27">
        <v>2</v>
      </c>
      <c r="B9" s="116" t="s">
        <v>925</v>
      </c>
      <c r="C9" s="58" t="s">
        <v>926</v>
      </c>
      <c r="D9" s="107"/>
      <c r="E9" s="117" t="s">
        <v>924</v>
      </c>
      <c r="F9" s="27">
        <v>19000</v>
      </c>
      <c r="G9" s="55"/>
      <c r="H9" s="118"/>
      <c r="I9" s="123"/>
      <c r="J9" s="124"/>
      <c r="K9" s="118"/>
      <c r="L9" s="31"/>
      <c r="M9" s="27"/>
      <c r="N9" s="31">
        <f t="shared" ref="N9:N28" si="0">ROUND(L9*M9/100,0)</f>
        <v>0</v>
      </c>
      <c r="O9" s="31" t="str">
        <f t="shared" ref="O9:O31" si="1">IF(OR(AND(K9=0,N9=0,),N9=0,),"",(N9-K9)/K9*100)</f>
        <v/>
      </c>
      <c r="P9" s="33"/>
      <c r="R9" s="15">
        <v>19000</v>
      </c>
    </row>
    <row r="10" ht="15" customHeight="1" spans="1:18">
      <c r="A10" s="27">
        <v>3</v>
      </c>
      <c r="B10" s="28" t="s">
        <v>927</v>
      </c>
      <c r="C10" s="58" t="s">
        <v>923</v>
      </c>
      <c r="D10" s="107"/>
      <c r="E10" s="117" t="s">
        <v>924</v>
      </c>
      <c r="F10" s="27">
        <v>44393</v>
      </c>
      <c r="G10" s="55"/>
      <c r="H10" s="118"/>
      <c r="I10" s="123"/>
      <c r="J10" s="124"/>
      <c r="K10" s="118"/>
      <c r="L10" s="31"/>
      <c r="M10" s="27"/>
      <c r="N10" s="31">
        <f t="shared" si="0"/>
        <v>0</v>
      </c>
      <c r="O10" s="31" t="str">
        <f t="shared" si="1"/>
        <v/>
      </c>
      <c r="P10" s="33"/>
      <c r="R10" s="15">
        <v>44393</v>
      </c>
    </row>
    <row r="11" ht="15" customHeight="1" spans="1:18">
      <c r="A11" s="27">
        <v>4</v>
      </c>
      <c r="B11" s="28" t="s">
        <v>928</v>
      </c>
      <c r="C11" s="58" t="s">
        <v>926</v>
      </c>
      <c r="D11" s="107"/>
      <c r="E11" s="117" t="s">
        <v>924</v>
      </c>
      <c r="F11" s="27">
        <v>3784</v>
      </c>
      <c r="G11" s="55"/>
      <c r="H11" s="118"/>
      <c r="I11" s="123"/>
      <c r="J11" s="124"/>
      <c r="K11" s="118"/>
      <c r="L11" s="31"/>
      <c r="M11" s="27"/>
      <c r="N11" s="31">
        <f t="shared" si="0"/>
        <v>0</v>
      </c>
      <c r="O11" s="31" t="str">
        <f t="shared" si="1"/>
        <v/>
      </c>
      <c r="P11" s="33"/>
      <c r="R11" s="15">
        <v>3784</v>
      </c>
    </row>
    <row r="12" ht="15" customHeight="1" spans="1:18">
      <c r="A12" s="27">
        <v>5</v>
      </c>
      <c r="B12" s="28" t="s">
        <v>929</v>
      </c>
      <c r="C12" s="58" t="s">
        <v>930</v>
      </c>
      <c r="D12" s="107"/>
      <c r="E12" s="117" t="s">
        <v>924</v>
      </c>
      <c r="F12" s="27">
        <v>16942</v>
      </c>
      <c r="G12" s="55"/>
      <c r="H12" s="118"/>
      <c r="I12" s="123"/>
      <c r="J12" s="124"/>
      <c r="K12" s="118"/>
      <c r="L12" s="31"/>
      <c r="M12" s="27"/>
      <c r="N12" s="31">
        <f t="shared" si="0"/>
        <v>0</v>
      </c>
      <c r="O12" s="31" t="str">
        <f t="shared" si="1"/>
        <v/>
      </c>
      <c r="P12" s="33"/>
      <c r="R12" s="15">
        <v>16942</v>
      </c>
    </row>
    <row r="13" ht="15" customHeight="1" spans="1:18">
      <c r="A13" s="27">
        <v>6</v>
      </c>
      <c r="B13" s="28" t="s">
        <v>931</v>
      </c>
      <c r="C13" s="58" t="s">
        <v>930</v>
      </c>
      <c r="D13" s="107"/>
      <c r="E13" s="117" t="s">
        <v>924</v>
      </c>
      <c r="F13" s="27">
        <v>2404</v>
      </c>
      <c r="G13" s="55"/>
      <c r="H13" s="118"/>
      <c r="I13" s="123"/>
      <c r="J13" s="124"/>
      <c r="K13" s="118"/>
      <c r="L13" s="31"/>
      <c r="M13" s="27"/>
      <c r="N13" s="31">
        <f t="shared" si="0"/>
        <v>0</v>
      </c>
      <c r="O13" s="31" t="str">
        <f t="shared" si="1"/>
        <v/>
      </c>
      <c r="P13" s="33"/>
      <c r="R13" s="15">
        <v>2404</v>
      </c>
    </row>
    <row r="14" ht="15" customHeight="1" spans="1:18">
      <c r="A14" s="27">
        <v>7</v>
      </c>
      <c r="B14" s="28" t="s">
        <v>932</v>
      </c>
      <c r="C14" s="58" t="s">
        <v>923</v>
      </c>
      <c r="D14" s="107"/>
      <c r="E14" s="117" t="s">
        <v>924</v>
      </c>
      <c r="F14" s="27">
        <v>20811</v>
      </c>
      <c r="G14" s="55"/>
      <c r="H14" s="118"/>
      <c r="I14" s="123"/>
      <c r="J14" s="124"/>
      <c r="K14" s="118"/>
      <c r="L14" s="31"/>
      <c r="M14" s="27"/>
      <c r="N14" s="31">
        <f t="shared" si="0"/>
        <v>0</v>
      </c>
      <c r="O14" s="31" t="str">
        <f t="shared" si="1"/>
        <v/>
      </c>
      <c r="P14" s="33"/>
      <c r="R14" s="15">
        <v>20811</v>
      </c>
    </row>
    <row r="15" ht="15" customHeight="1" spans="1:18">
      <c r="A15" s="27">
        <v>8</v>
      </c>
      <c r="B15" s="28" t="s">
        <v>933</v>
      </c>
      <c r="C15" s="58" t="s">
        <v>934</v>
      </c>
      <c r="D15" s="107"/>
      <c r="E15" s="117" t="s">
        <v>935</v>
      </c>
      <c r="F15" s="27">
        <v>330</v>
      </c>
      <c r="G15" s="55"/>
      <c r="H15" s="118"/>
      <c r="I15" s="123"/>
      <c r="J15" s="124"/>
      <c r="K15" s="118"/>
      <c r="L15" s="31"/>
      <c r="M15" s="27"/>
      <c r="N15" s="31">
        <f t="shared" si="0"/>
        <v>0</v>
      </c>
      <c r="O15" s="31" t="str">
        <f t="shared" si="1"/>
        <v/>
      </c>
      <c r="P15" s="33"/>
      <c r="R15" s="15">
        <v>330</v>
      </c>
    </row>
    <row r="16" ht="15" customHeight="1" spans="1:18">
      <c r="A16" s="27"/>
      <c r="B16" s="28"/>
      <c r="C16" s="28"/>
      <c r="D16" s="107"/>
      <c r="E16" s="27"/>
      <c r="F16" s="27"/>
      <c r="G16" s="29"/>
      <c r="H16" s="31"/>
      <c r="I16" s="30"/>
      <c r="J16" s="34"/>
      <c r="K16" s="31"/>
      <c r="L16" s="31"/>
      <c r="M16" s="27"/>
      <c r="N16" s="31">
        <f t="shared" si="0"/>
        <v>0</v>
      </c>
      <c r="O16" s="31" t="str">
        <f t="shared" si="1"/>
        <v/>
      </c>
      <c r="P16" s="33"/>
    </row>
    <row r="17" ht="15" customHeight="1" spans="1:16">
      <c r="A17" s="27"/>
      <c r="B17" s="28"/>
      <c r="C17" s="28"/>
      <c r="D17" s="107"/>
      <c r="E17" s="27"/>
      <c r="F17" s="27"/>
      <c r="G17" s="29"/>
      <c r="H17" s="31"/>
      <c r="I17" s="30"/>
      <c r="J17" s="34"/>
      <c r="K17" s="31"/>
      <c r="L17" s="31"/>
      <c r="M17" s="27"/>
      <c r="N17" s="31">
        <f t="shared" si="0"/>
        <v>0</v>
      </c>
      <c r="O17" s="31" t="str">
        <f t="shared" si="1"/>
        <v/>
      </c>
      <c r="P17" s="33"/>
    </row>
    <row r="18" ht="15" customHeight="1" spans="1:16">
      <c r="A18" s="27"/>
      <c r="B18" s="28"/>
      <c r="C18" s="28"/>
      <c r="D18" s="107"/>
      <c r="E18" s="27"/>
      <c r="F18" s="27"/>
      <c r="G18" s="29"/>
      <c r="H18" s="31"/>
      <c r="I18" s="30"/>
      <c r="J18" s="34"/>
      <c r="K18" s="31"/>
      <c r="L18" s="31"/>
      <c r="M18" s="27"/>
      <c r="N18" s="31">
        <f t="shared" si="0"/>
        <v>0</v>
      </c>
      <c r="O18" s="31" t="str">
        <f t="shared" si="1"/>
        <v/>
      </c>
      <c r="P18" s="33"/>
    </row>
    <row r="19" ht="15" customHeight="1" spans="1:16">
      <c r="A19" s="27"/>
      <c r="B19" s="28"/>
      <c r="C19" s="28"/>
      <c r="D19" s="107"/>
      <c r="E19" s="27"/>
      <c r="F19" s="27"/>
      <c r="G19" s="29"/>
      <c r="H19" s="31"/>
      <c r="I19" s="30"/>
      <c r="J19" s="34"/>
      <c r="K19" s="31"/>
      <c r="L19" s="31"/>
      <c r="M19" s="27"/>
      <c r="N19" s="31">
        <f t="shared" si="0"/>
        <v>0</v>
      </c>
      <c r="O19" s="31" t="str">
        <f t="shared" si="1"/>
        <v/>
      </c>
      <c r="P19" s="33"/>
    </row>
    <row r="20" ht="15" customHeight="1" spans="1:16">
      <c r="A20" s="27"/>
      <c r="B20" s="28"/>
      <c r="C20" s="28"/>
      <c r="D20" s="107"/>
      <c r="E20" s="27"/>
      <c r="F20" s="27"/>
      <c r="G20" s="29"/>
      <c r="H20" s="31"/>
      <c r="I20" s="30"/>
      <c r="J20" s="34"/>
      <c r="K20" s="31"/>
      <c r="L20" s="31"/>
      <c r="M20" s="27"/>
      <c r="N20" s="31">
        <f t="shared" si="0"/>
        <v>0</v>
      </c>
      <c r="O20" s="31" t="str">
        <f t="shared" si="1"/>
        <v/>
      </c>
      <c r="P20" s="33"/>
    </row>
    <row r="21" ht="15" customHeight="1" spans="1:16">
      <c r="A21" s="27"/>
      <c r="B21" s="28"/>
      <c r="C21" s="28"/>
      <c r="D21" s="107"/>
      <c r="E21" s="27"/>
      <c r="F21" s="27"/>
      <c r="G21" s="29"/>
      <c r="H21" s="31"/>
      <c r="I21" s="30"/>
      <c r="J21" s="34"/>
      <c r="K21" s="31"/>
      <c r="L21" s="31"/>
      <c r="M21" s="27"/>
      <c r="N21" s="31">
        <f t="shared" si="0"/>
        <v>0</v>
      </c>
      <c r="O21" s="31" t="str">
        <f t="shared" si="1"/>
        <v/>
      </c>
      <c r="P21" s="33"/>
    </row>
    <row r="22" ht="15" customHeight="1" spans="1:16">
      <c r="A22" s="27"/>
      <c r="B22" s="28"/>
      <c r="C22" s="28"/>
      <c r="D22" s="107"/>
      <c r="E22" s="27"/>
      <c r="F22" s="27"/>
      <c r="G22" s="29"/>
      <c r="H22" s="31"/>
      <c r="I22" s="30"/>
      <c r="J22" s="34"/>
      <c r="K22" s="31"/>
      <c r="L22" s="31"/>
      <c r="M22" s="27"/>
      <c r="N22" s="31">
        <f t="shared" si="0"/>
        <v>0</v>
      </c>
      <c r="O22" s="31" t="str">
        <f t="shared" si="1"/>
        <v/>
      </c>
      <c r="P22" s="33"/>
    </row>
    <row r="23" ht="15" customHeight="1" spans="1:16">
      <c r="A23" s="27"/>
      <c r="B23" s="28"/>
      <c r="C23" s="28"/>
      <c r="D23" s="107"/>
      <c r="E23" s="27"/>
      <c r="F23" s="27"/>
      <c r="G23" s="29"/>
      <c r="H23" s="31"/>
      <c r="I23" s="30"/>
      <c r="J23" s="34"/>
      <c r="K23" s="31"/>
      <c r="L23" s="31"/>
      <c r="M23" s="27"/>
      <c r="N23" s="31">
        <f t="shared" si="0"/>
        <v>0</v>
      </c>
      <c r="O23" s="31" t="str">
        <f t="shared" si="1"/>
        <v/>
      </c>
      <c r="P23" s="33"/>
    </row>
    <row r="24" ht="15" customHeight="1" spans="1:16">
      <c r="A24" s="27"/>
      <c r="B24" s="28"/>
      <c r="C24" s="28"/>
      <c r="D24" s="107"/>
      <c r="E24" s="27"/>
      <c r="F24" s="27"/>
      <c r="G24" s="29"/>
      <c r="H24" s="31"/>
      <c r="I24" s="30"/>
      <c r="J24" s="34"/>
      <c r="K24" s="31"/>
      <c r="L24" s="31"/>
      <c r="M24" s="27"/>
      <c r="N24" s="31">
        <f t="shared" si="0"/>
        <v>0</v>
      </c>
      <c r="O24" s="31" t="str">
        <f t="shared" si="1"/>
        <v/>
      </c>
      <c r="P24" s="33"/>
    </row>
    <row r="25" ht="15" customHeight="1" spans="1:16">
      <c r="A25" s="27"/>
      <c r="B25" s="28"/>
      <c r="C25" s="28"/>
      <c r="D25" s="107"/>
      <c r="E25" s="27"/>
      <c r="F25" s="27"/>
      <c r="G25" s="29"/>
      <c r="H25" s="31"/>
      <c r="I25" s="30"/>
      <c r="J25" s="34"/>
      <c r="K25" s="31"/>
      <c r="L25" s="31"/>
      <c r="M25" s="27"/>
      <c r="N25" s="31">
        <f t="shared" si="0"/>
        <v>0</v>
      </c>
      <c r="O25" s="31" t="str">
        <f t="shared" si="1"/>
        <v/>
      </c>
      <c r="P25" s="33"/>
    </row>
    <row r="26" ht="15" customHeight="1" spans="1:16">
      <c r="A26" s="27"/>
      <c r="B26" s="28"/>
      <c r="C26" s="28"/>
      <c r="D26" s="107"/>
      <c r="E26" s="27"/>
      <c r="F26" s="27"/>
      <c r="G26" s="29"/>
      <c r="H26" s="31"/>
      <c r="I26" s="30"/>
      <c r="J26" s="34"/>
      <c r="K26" s="31"/>
      <c r="L26" s="31"/>
      <c r="M26" s="27"/>
      <c r="N26" s="31">
        <f t="shared" si="0"/>
        <v>0</v>
      </c>
      <c r="O26" s="31" t="str">
        <f t="shared" si="1"/>
        <v/>
      </c>
      <c r="P26" s="33"/>
    </row>
    <row r="27" ht="15" customHeight="1" spans="1:16">
      <c r="A27" s="27"/>
      <c r="B27" s="28"/>
      <c r="C27" s="28"/>
      <c r="D27" s="107"/>
      <c r="E27" s="27"/>
      <c r="F27" s="27"/>
      <c r="G27" s="29"/>
      <c r="H27" s="31"/>
      <c r="I27" s="30"/>
      <c r="J27" s="34"/>
      <c r="K27" s="31"/>
      <c r="L27" s="31"/>
      <c r="M27" s="27"/>
      <c r="N27" s="31">
        <f t="shared" si="0"/>
        <v>0</v>
      </c>
      <c r="O27" s="31" t="str">
        <f t="shared" si="1"/>
        <v/>
      </c>
      <c r="P27" s="33"/>
    </row>
    <row r="28" ht="15" customHeight="1" spans="1:16">
      <c r="A28" s="27"/>
      <c r="B28" s="28"/>
      <c r="C28" s="28"/>
      <c r="D28" s="107"/>
      <c r="E28" s="27"/>
      <c r="F28" s="27"/>
      <c r="G28" s="29"/>
      <c r="H28" s="31"/>
      <c r="I28" s="30"/>
      <c r="J28" s="34"/>
      <c r="K28" s="31"/>
      <c r="L28" s="31"/>
      <c r="M28" s="27"/>
      <c r="N28" s="31">
        <f t="shared" si="0"/>
        <v>0</v>
      </c>
      <c r="O28" s="31" t="str">
        <f t="shared" si="1"/>
        <v/>
      </c>
      <c r="P28" s="33"/>
    </row>
    <row r="29" s="14" customFormat="1" ht="15" customHeight="1" spans="1:16">
      <c r="A29" s="98" t="s">
        <v>475</v>
      </c>
      <c r="B29" s="99"/>
      <c r="C29" s="99"/>
      <c r="D29" s="108"/>
      <c r="E29" s="24"/>
      <c r="F29" s="24"/>
      <c r="G29" s="88"/>
      <c r="H29" s="40">
        <f>SUM(H8:H28)</f>
        <v>0</v>
      </c>
      <c r="I29" s="38">
        <f t="shared" ref="I29:N29" si="2">SUM(I8:I28)</f>
        <v>0</v>
      </c>
      <c r="J29" s="39">
        <f t="shared" si="2"/>
        <v>0</v>
      </c>
      <c r="K29" s="40">
        <f t="shared" si="2"/>
        <v>0</v>
      </c>
      <c r="L29" s="40">
        <f t="shared" si="2"/>
        <v>0</v>
      </c>
      <c r="M29" s="24"/>
      <c r="N29" s="40">
        <f t="shared" si="2"/>
        <v>0</v>
      </c>
      <c r="O29" s="40" t="str">
        <f t="shared" si="1"/>
        <v/>
      </c>
      <c r="P29" s="41"/>
    </row>
    <row r="30" ht="15" customHeight="1" spans="1:16">
      <c r="A30" s="28" t="s">
        <v>514</v>
      </c>
      <c r="B30" s="28"/>
      <c r="C30" s="28"/>
      <c r="D30" s="107"/>
      <c r="E30" s="27"/>
      <c r="F30" s="27"/>
      <c r="G30" s="97"/>
      <c r="H30" s="31"/>
      <c r="I30" s="30"/>
      <c r="J30" s="34"/>
      <c r="K30" s="31"/>
      <c r="L30" s="31"/>
      <c r="M30" s="27"/>
      <c r="N30" s="31">
        <v>0</v>
      </c>
      <c r="O30" s="31" t="str">
        <f t="shared" si="1"/>
        <v/>
      </c>
      <c r="P30" s="33"/>
    </row>
    <row r="31" s="14" customFormat="1" ht="15" customHeight="1" spans="1:16">
      <c r="A31" s="98" t="s">
        <v>478</v>
      </c>
      <c r="B31" s="98"/>
      <c r="C31" s="98"/>
      <c r="D31" s="109"/>
      <c r="E31" s="24"/>
      <c r="F31" s="24"/>
      <c r="G31" s="88"/>
      <c r="H31" s="40">
        <f>H29-H30</f>
        <v>0</v>
      </c>
      <c r="I31" s="38">
        <f t="shared" ref="I31:N31" si="3">I29-I30</f>
        <v>0</v>
      </c>
      <c r="J31" s="39">
        <f t="shared" si="3"/>
        <v>0</v>
      </c>
      <c r="K31" s="40">
        <f t="shared" si="3"/>
        <v>0</v>
      </c>
      <c r="L31" s="40">
        <f t="shared" si="3"/>
        <v>0</v>
      </c>
      <c r="M31" s="24"/>
      <c r="N31" s="40">
        <f t="shared" si="3"/>
        <v>0</v>
      </c>
      <c r="O31" s="40" t="str">
        <f t="shared" si="1"/>
        <v/>
      </c>
      <c r="P31" s="41"/>
    </row>
  </sheetData>
  <mergeCells count="17">
    <mergeCell ref="A2:P2"/>
    <mergeCell ref="A3:P3"/>
    <mergeCell ref="H6:I6"/>
    <mergeCell ref="J6:K6"/>
    <mergeCell ref="L6:N6"/>
    <mergeCell ref="A29:C29"/>
    <mergeCell ref="A30:C30"/>
    <mergeCell ref="A31:C31"/>
    <mergeCell ref="A6:A7"/>
    <mergeCell ref="B6:B7"/>
    <mergeCell ref="C6:C7"/>
    <mergeCell ref="D6:D7"/>
    <mergeCell ref="E6:E7"/>
    <mergeCell ref="F6:F7"/>
    <mergeCell ref="G6:G7"/>
    <mergeCell ref="O6:O7"/>
    <mergeCell ref="P6:P7"/>
  </mergeCells>
  <hyperlinks>
    <hyperlink ref="A1" location="索引目录!D46" display="返回索引页"/>
    <hyperlink ref="B1" location="非流动资产评估汇总!B32" display="返回"/>
  </hyperlinks>
  <printOptions horizontalCentered="1"/>
  <pageMargins left="0.156944444444444" right="0.156944444444444" top="0.984027777777778" bottom="0.904861111111111" header="0.786805555555556" footer="0.393055555555556"/>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8">
    <tabColor theme="9" tint="-0.499984740745262"/>
  </sheetPr>
  <dimension ref="A1:G45"/>
  <sheetViews>
    <sheetView zoomScale="90" zoomScaleNormal="90" zoomScaleSheetLayoutView="80" workbookViewId="0">
      <pane xSplit="7" ySplit="7" topLeftCell="H8" activePane="bottomRight" state="frozen"/>
      <selection/>
      <selection pane="topRight"/>
      <selection pane="bottomLeft"/>
      <selection pane="bottomRight" activeCell="D21" sqref="D21"/>
    </sheetView>
  </sheetViews>
  <sheetFormatPr defaultColWidth="9" defaultRowHeight="15.75" customHeight="1" outlineLevelCol="6"/>
  <cols>
    <col min="1" max="1" width="31.75" style="15" customWidth="1"/>
    <col min="2" max="2" width="5.25" style="15" customWidth="1"/>
    <col min="3" max="3" width="20.0833333333333" style="15" hidden="1" customWidth="1" outlineLevel="1"/>
    <col min="4" max="4" width="22.5833333333333" style="15" customWidth="1" collapsed="1"/>
    <col min="5" max="6" width="22.5833333333333" style="15" customWidth="1"/>
    <col min="7" max="7" width="17.5833333333333" style="15" customWidth="1"/>
    <col min="8" max="16384" width="9" style="15"/>
  </cols>
  <sheetData>
    <row r="1" ht="6" customHeight="1" spans="1:7">
      <c r="A1" s="155"/>
      <c r="B1" s="155"/>
      <c r="C1" s="155"/>
      <c r="D1" s="155"/>
      <c r="E1" s="155"/>
      <c r="F1" s="155"/>
      <c r="G1" s="155"/>
    </row>
    <row r="2" ht="30" customHeight="1" spans="1:7">
      <c r="A2" s="318" t="s">
        <v>239</v>
      </c>
      <c r="B2" s="318"/>
      <c r="C2" s="318"/>
      <c r="D2" s="318"/>
      <c r="E2" s="318"/>
      <c r="F2" s="318"/>
      <c r="G2" s="318"/>
    </row>
    <row r="3" ht="15" customHeight="1" spans="1:7">
      <c r="A3" s="20" t="e">
        <f>CONCATENATE(#REF!,#REF!,#REF!,#REF!,#REF!,#REF!,#REF!)</f>
        <v>#REF!</v>
      </c>
      <c r="B3" s="20"/>
      <c r="C3" s="20"/>
      <c r="D3" s="20"/>
      <c r="E3" s="20"/>
      <c r="F3" s="20"/>
      <c r="G3" s="20"/>
    </row>
    <row r="4" ht="15" customHeight="1" spans="1:7">
      <c r="A4" s="20"/>
      <c r="B4" s="20"/>
      <c r="C4" s="20"/>
      <c r="D4" s="20"/>
      <c r="E4" s="20"/>
      <c r="F4" s="20"/>
      <c r="G4" s="46" t="s">
        <v>240</v>
      </c>
    </row>
    <row r="5" ht="15" customHeight="1" spans="1:7">
      <c r="A5" s="23" t="e">
        <f>#REF!&amp;#REF!</f>
        <v>#REF!</v>
      </c>
      <c r="G5" s="22" t="s">
        <v>241</v>
      </c>
    </row>
    <row r="6" s="21" customFormat="1" ht="15" customHeight="1" spans="1:7">
      <c r="A6" s="290" t="s">
        <v>242</v>
      </c>
      <c r="B6" s="290"/>
      <c r="C6" s="25" t="s">
        <v>243</v>
      </c>
      <c r="D6" s="36" t="s">
        <v>244</v>
      </c>
      <c r="E6" s="24" t="s">
        <v>245</v>
      </c>
      <c r="F6" s="24" t="s">
        <v>246</v>
      </c>
      <c r="G6" s="24" t="s">
        <v>247</v>
      </c>
    </row>
    <row r="7" s="21" customFormat="1" ht="15" customHeight="1" spans="1:7">
      <c r="A7" s="290"/>
      <c r="B7" s="290"/>
      <c r="C7" s="319"/>
      <c r="D7" s="36" t="s">
        <v>248</v>
      </c>
      <c r="E7" s="24" t="s">
        <v>249</v>
      </c>
      <c r="F7" s="24" t="s">
        <v>250</v>
      </c>
      <c r="G7" s="24" t="s">
        <v>251</v>
      </c>
    </row>
    <row r="8" ht="15" customHeight="1" spans="1:7">
      <c r="A8" s="320" t="s">
        <v>252</v>
      </c>
      <c r="B8" s="295">
        <v>1</v>
      </c>
      <c r="C8" s="30">
        <f>评估结果分类汇总表!C7/10000</f>
        <v>0</v>
      </c>
      <c r="D8" s="34">
        <f>评估结果分类汇总表!D7/10000</f>
        <v>0</v>
      </c>
      <c r="E8" s="31">
        <f>评估结果分类汇总表!E7/10000</f>
        <v>0</v>
      </c>
      <c r="F8" s="31" t="str">
        <f>IF(OR(AND(D8=0,E8=0),E8=0),"",E8-D8)</f>
        <v/>
      </c>
      <c r="G8" s="68" t="str">
        <f>IF(ISERROR(F8/D8),"",F8/ABS(D8)*100)</f>
        <v/>
      </c>
    </row>
    <row r="9" ht="15" customHeight="1" spans="1:7">
      <c r="A9" s="320" t="s">
        <v>253</v>
      </c>
      <c r="B9" s="295">
        <v>2</v>
      </c>
      <c r="C9" s="30" t="e">
        <f>评估结果分类汇总表!C29/10000</f>
        <v>#REF!</v>
      </c>
      <c r="D9" s="34">
        <f>评估结果分类汇总表!D29/10000</f>
        <v>0</v>
      </c>
      <c r="E9" s="31" t="e">
        <f>评估结果分类汇总表!E29/10000</f>
        <v>#REF!</v>
      </c>
      <c r="F9" s="31" t="e">
        <f t="shared" ref="F9:F32" si="0">IF(OR(AND(D9=0,E9=0),E9=0),"",E9-D9)</f>
        <v>#REF!</v>
      </c>
      <c r="G9" s="31" t="str">
        <f t="shared" ref="G9:G32" si="1">IF(ISERROR(F9/D9),"",F9/ABS(D9)*100)</f>
        <v/>
      </c>
    </row>
    <row r="10" ht="15" customHeight="1" spans="1:7">
      <c r="A10" s="320" t="s">
        <v>254</v>
      </c>
      <c r="B10" s="295">
        <v>3</v>
      </c>
      <c r="C10" s="30">
        <f>评估结果分类汇总表!C30/10000</f>
        <v>0</v>
      </c>
      <c r="D10" s="34">
        <f>评估结果分类汇总表!D32/10000</f>
        <v>0</v>
      </c>
      <c r="E10" s="34">
        <f>评估结果分类汇总表!E32/10000</f>
        <v>0</v>
      </c>
      <c r="F10" s="31" t="str">
        <f t="shared" si="0"/>
        <v/>
      </c>
      <c r="G10" s="31" t="str">
        <f t="shared" si="1"/>
        <v/>
      </c>
    </row>
    <row r="11" ht="15" customHeight="1" spans="1:7">
      <c r="A11" s="320" t="s">
        <v>255</v>
      </c>
      <c r="B11" s="295">
        <v>4</v>
      </c>
      <c r="C11" s="30">
        <f>评估结果分类汇总表!C33/10000</f>
        <v>0</v>
      </c>
      <c r="D11" s="34">
        <f>评估结果分类汇总表!D35/10000</f>
        <v>0</v>
      </c>
      <c r="E11" s="34">
        <f>评估结果分类汇总表!E35/10000</f>
        <v>0</v>
      </c>
      <c r="F11" s="31" t="str">
        <f t="shared" si="0"/>
        <v/>
      </c>
      <c r="G11" s="31" t="str">
        <f t="shared" si="1"/>
        <v/>
      </c>
    </row>
    <row r="12" ht="15" customHeight="1" spans="1:7">
      <c r="A12" s="320" t="s">
        <v>256</v>
      </c>
      <c r="B12" s="295">
        <v>5</v>
      </c>
      <c r="C12" s="30">
        <f>评估结果分类汇总表!C36/10000</f>
        <v>0</v>
      </c>
      <c r="D12" s="34">
        <f>评估结果分类汇总表!D38/10000</f>
        <v>0</v>
      </c>
      <c r="E12" s="34">
        <f>评估结果分类汇总表!E38/10000</f>
        <v>0</v>
      </c>
      <c r="F12" s="31" t="str">
        <f t="shared" si="0"/>
        <v/>
      </c>
      <c r="G12" s="31" t="str">
        <f t="shared" si="1"/>
        <v/>
      </c>
    </row>
    <row r="13" ht="15" customHeight="1" spans="1:7">
      <c r="A13" s="320" t="s">
        <v>257</v>
      </c>
      <c r="B13" s="295">
        <v>6</v>
      </c>
      <c r="C13" s="30">
        <f>评估结果分类汇总表!C41/10000</f>
        <v>0</v>
      </c>
      <c r="D13" s="34">
        <f>评估结果分类汇总表!D41/10000</f>
        <v>0</v>
      </c>
      <c r="E13" s="34">
        <f>评估结果分类汇总表!E41/10000</f>
        <v>0</v>
      </c>
      <c r="F13" s="31" t="str">
        <f t="shared" si="0"/>
        <v/>
      </c>
      <c r="G13" s="31" t="str">
        <f t="shared" si="1"/>
        <v/>
      </c>
    </row>
    <row r="14" ht="15" customHeight="1" spans="1:7">
      <c r="A14" s="320" t="s">
        <v>258</v>
      </c>
      <c r="B14" s="295">
        <v>7</v>
      </c>
      <c r="C14" s="30">
        <f>评估结果分类汇总表!C44/10000</f>
        <v>0</v>
      </c>
      <c r="D14" s="34">
        <f>评估结果分类汇总表!D44/10000</f>
        <v>0</v>
      </c>
      <c r="E14" s="34">
        <f>评估结果分类汇总表!E44/10000</f>
        <v>0</v>
      </c>
      <c r="F14" s="31" t="str">
        <f t="shared" si="0"/>
        <v/>
      </c>
      <c r="G14" s="31" t="str">
        <f t="shared" si="1"/>
        <v/>
      </c>
    </row>
    <row r="15" ht="15" customHeight="1" spans="1:7">
      <c r="A15" s="320" t="s">
        <v>259</v>
      </c>
      <c r="B15" s="295">
        <v>8</v>
      </c>
      <c r="C15" s="30">
        <f>评估结果分类汇总表!C47/10000</f>
        <v>0</v>
      </c>
      <c r="D15" s="34">
        <f>评估结果分类汇总表!D47/10000</f>
        <v>0</v>
      </c>
      <c r="E15" s="34">
        <f>评估结果分类汇总表!E47/10000</f>
        <v>0</v>
      </c>
      <c r="F15" s="31" t="str">
        <f t="shared" si="0"/>
        <v/>
      </c>
      <c r="G15" s="31" t="str">
        <f t="shared" si="1"/>
        <v/>
      </c>
    </row>
    <row r="16" ht="15" customHeight="1" spans="1:7">
      <c r="A16" s="320" t="s">
        <v>260</v>
      </c>
      <c r="B16" s="295">
        <v>9</v>
      </c>
      <c r="C16" s="30">
        <f>评估结果分类汇总表!C50/10000</f>
        <v>0</v>
      </c>
      <c r="D16" s="34">
        <f>评估结果分类汇总表!D50/10000</f>
        <v>0</v>
      </c>
      <c r="E16" s="34">
        <f>评估结果分类汇总表!E50/10000</f>
        <v>0</v>
      </c>
      <c r="F16" s="31" t="str">
        <f t="shared" si="0"/>
        <v/>
      </c>
      <c r="G16" s="31" t="str">
        <f t="shared" si="1"/>
        <v/>
      </c>
    </row>
    <row r="17" ht="15" customHeight="1" spans="1:7">
      <c r="A17" s="320" t="s">
        <v>261</v>
      </c>
      <c r="B17" s="295">
        <v>10</v>
      </c>
      <c r="C17" s="30" t="e">
        <f>评估结果分类汇总表!C53/10000</f>
        <v>#REF!</v>
      </c>
      <c r="D17" s="34">
        <f>评估结果分类汇总表!D53/10000</f>
        <v>0</v>
      </c>
      <c r="E17" s="34" t="e">
        <f>评估结果分类汇总表!E53/10000</f>
        <v>#REF!</v>
      </c>
      <c r="F17" s="31" t="e">
        <f t="shared" si="0"/>
        <v>#REF!</v>
      </c>
      <c r="G17" s="31" t="str">
        <f t="shared" si="1"/>
        <v/>
      </c>
    </row>
    <row r="18" ht="15" customHeight="1" spans="1:7">
      <c r="A18" s="320" t="s">
        <v>262</v>
      </c>
      <c r="B18" s="295">
        <v>11</v>
      </c>
      <c r="C18" s="30">
        <f>评估结果分类汇总表!C56/10000</f>
        <v>0</v>
      </c>
      <c r="D18" s="34">
        <f>评估结果分类汇总表!D56/10000</f>
        <v>0</v>
      </c>
      <c r="E18" s="34">
        <f>评估结果分类汇总表!E56/10000</f>
        <v>0</v>
      </c>
      <c r="F18" s="31" t="str">
        <f t="shared" si="0"/>
        <v/>
      </c>
      <c r="G18" s="31" t="str">
        <f t="shared" si="1"/>
        <v/>
      </c>
    </row>
    <row r="19" ht="15" customHeight="1" spans="1:7">
      <c r="A19" s="320" t="s">
        <v>263</v>
      </c>
      <c r="B19" s="295">
        <v>12</v>
      </c>
      <c r="C19" s="30">
        <f>评估结果分类汇总表!C59/10000</f>
        <v>0</v>
      </c>
      <c r="D19" s="34">
        <f>评估结果分类汇总表!D59/10000</f>
        <v>0</v>
      </c>
      <c r="E19" s="34">
        <f>评估结果分类汇总表!E59/10000</f>
        <v>0</v>
      </c>
      <c r="F19" s="31" t="str">
        <f t="shared" si="0"/>
        <v/>
      </c>
      <c r="G19" s="31" t="str">
        <f t="shared" si="1"/>
        <v/>
      </c>
    </row>
    <row r="20" ht="15" customHeight="1" spans="1:7">
      <c r="A20" s="320" t="s">
        <v>264</v>
      </c>
      <c r="B20" s="295">
        <v>13</v>
      </c>
      <c r="C20" s="30">
        <f>评估结果分类汇总表!C62/10000</f>
        <v>0</v>
      </c>
      <c r="D20" s="34">
        <f>评估结果分类汇总表!D62/10000</f>
        <v>0</v>
      </c>
      <c r="E20" s="34">
        <f>评估结果分类汇总表!E62/10000</f>
        <v>0</v>
      </c>
      <c r="F20" s="31" t="str">
        <f t="shared" si="0"/>
        <v/>
      </c>
      <c r="G20" s="31" t="str">
        <f t="shared" si="1"/>
        <v/>
      </c>
    </row>
    <row r="21" ht="15" customHeight="1" spans="1:7">
      <c r="A21" s="320" t="s">
        <v>265</v>
      </c>
      <c r="B21" s="295">
        <v>14</v>
      </c>
      <c r="C21" s="30">
        <f>评估结果分类汇总表!C65/10000</f>
        <v>0</v>
      </c>
      <c r="D21" s="34">
        <f>评估结果分类汇总表!D65/10000</f>
        <v>0</v>
      </c>
      <c r="E21" s="34">
        <f>评估结果分类汇总表!E65/10000</f>
        <v>0</v>
      </c>
      <c r="F21" s="31" t="str">
        <f t="shared" si="0"/>
        <v/>
      </c>
      <c r="G21" s="31" t="str">
        <f t="shared" si="1"/>
        <v/>
      </c>
    </row>
    <row r="22" ht="15" customHeight="1" spans="1:7">
      <c r="A22" s="321" t="s">
        <v>266</v>
      </c>
      <c r="B22" s="295">
        <v>15</v>
      </c>
      <c r="C22" s="30">
        <f>评估结果分类汇总表!C68/10000</f>
        <v>0</v>
      </c>
      <c r="D22" s="34">
        <f>评估结果分类汇总表!D68/10000</f>
        <v>0</v>
      </c>
      <c r="E22" s="34">
        <f>评估结果分类汇总表!E68/10000</f>
        <v>0</v>
      </c>
      <c r="F22" s="31" t="str">
        <f t="shared" si="0"/>
        <v/>
      </c>
      <c r="G22" s="31" t="str">
        <f t="shared" si="1"/>
        <v/>
      </c>
    </row>
    <row r="23" ht="15" customHeight="1" spans="1:7">
      <c r="A23" s="320" t="s">
        <v>267</v>
      </c>
      <c r="B23" s="295">
        <v>16</v>
      </c>
      <c r="C23" s="30">
        <f>评估结果分类汇总表!C69/10000</f>
        <v>0</v>
      </c>
      <c r="D23" s="34">
        <f>评估结果分类汇总表!D69/10000</f>
        <v>0</v>
      </c>
      <c r="E23" s="34">
        <f>评估结果分类汇总表!E69/10000</f>
        <v>0</v>
      </c>
      <c r="F23" s="31" t="str">
        <f t="shared" si="0"/>
        <v/>
      </c>
      <c r="G23" s="31" t="str">
        <f t="shared" si="1"/>
        <v/>
      </c>
    </row>
    <row r="24" ht="15" customHeight="1" spans="1:7">
      <c r="A24" s="320" t="s">
        <v>268</v>
      </c>
      <c r="B24" s="295">
        <v>17</v>
      </c>
      <c r="C24" s="30">
        <f>评估结果分类汇总表!C72/10000</f>
        <v>0</v>
      </c>
      <c r="D24" s="34">
        <f>评估结果分类汇总表!D72/10000</f>
        <v>0</v>
      </c>
      <c r="E24" s="34">
        <f>评估结果分类汇总表!E72/10000</f>
        <v>0</v>
      </c>
      <c r="F24" s="31" t="str">
        <f t="shared" si="0"/>
        <v/>
      </c>
      <c r="G24" s="31" t="str">
        <f t="shared" si="1"/>
        <v/>
      </c>
    </row>
    <row r="25" ht="15" customHeight="1" spans="1:7">
      <c r="A25" s="320" t="s">
        <v>269</v>
      </c>
      <c r="B25" s="295">
        <v>18</v>
      </c>
      <c r="C25" s="30">
        <f>评估结果分类汇总表!C73/10000</f>
        <v>0</v>
      </c>
      <c r="D25" s="34">
        <f>评估结果分类汇总表!D73/10000</f>
        <v>0</v>
      </c>
      <c r="E25" s="34">
        <f>评估结果分类汇总表!E73/10000</f>
        <v>0</v>
      </c>
      <c r="F25" s="31" t="str">
        <f t="shared" si="0"/>
        <v/>
      </c>
      <c r="G25" s="31" t="str">
        <f t="shared" si="1"/>
        <v/>
      </c>
    </row>
    <row r="26" ht="15" customHeight="1" spans="1:7">
      <c r="A26" s="320" t="s">
        <v>270</v>
      </c>
      <c r="B26" s="295">
        <v>19</v>
      </c>
      <c r="C26" s="30">
        <f>评估结果分类汇总表!C74/10000</f>
        <v>0</v>
      </c>
      <c r="D26" s="34">
        <f>评估结果分类汇总表!D74/10000</f>
        <v>0</v>
      </c>
      <c r="E26" s="34">
        <f>评估结果分类汇总表!E74/10000</f>
        <v>0</v>
      </c>
      <c r="F26" s="31" t="str">
        <f t="shared" si="0"/>
        <v/>
      </c>
      <c r="G26" s="31" t="str">
        <f t="shared" si="1"/>
        <v/>
      </c>
    </row>
    <row r="27" ht="15" customHeight="1" spans="1:7">
      <c r="A27" s="320" t="s">
        <v>271</v>
      </c>
      <c r="B27" s="295">
        <v>20</v>
      </c>
      <c r="C27" s="30">
        <f>评估结果分类汇总表!C75/10000</f>
        <v>0</v>
      </c>
      <c r="D27" s="34">
        <f>评估结果分类汇总表!D75/10000</f>
        <v>0</v>
      </c>
      <c r="E27" s="34">
        <f>评估结果分类汇总表!E75/10000</f>
        <v>0</v>
      </c>
      <c r="F27" s="31" t="str">
        <f t="shared" si="0"/>
        <v/>
      </c>
      <c r="G27" s="31" t="str">
        <f t="shared" si="1"/>
        <v/>
      </c>
    </row>
    <row r="28" s="14" customFormat="1" ht="15" customHeight="1" spans="1:7">
      <c r="A28" s="322" t="s">
        <v>272</v>
      </c>
      <c r="B28" s="323">
        <v>21</v>
      </c>
      <c r="C28" s="324" t="e">
        <f>SUM(C8,C9)</f>
        <v>#REF!</v>
      </c>
      <c r="D28" s="325">
        <f>SUM(D8,D9)</f>
        <v>0</v>
      </c>
      <c r="E28" s="326" t="e">
        <f>SUM(E8,E9)</f>
        <v>#REF!</v>
      </c>
      <c r="F28" s="326" t="e">
        <f t="shared" si="0"/>
        <v>#REF!</v>
      </c>
      <c r="G28" s="326" t="str">
        <f t="shared" si="1"/>
        <v/>
      </c>
    </row>
    <row r="29" ht="15" customHeight="1" spans="1:7">
      <c r="A29" s="320" t="s">
        <v>273</v>
      </c>
      <c r="B29" s="295">
        <v>22</v>
      </c>
      <c r="C29" s="30">
        <f>评估结果分类汇总表!C77/10000</f>
        <v>0</v>
      </c>
      <c r="D29" s="34">
        <f>评估结果分类汇总表!D77/10000</f>
        <v>0</v>
      </c>
      <c r="E29" s="31">
        <f>评估结果分类汇总表!E77/10000</f>
        <v>0</v>
      </c>
      <c r="F29" s="31" t="str">
        <f t="shared" si="0"/>
        <v/>
      </c>
      <c r="G29" s="31" t="str">
        <f t="shared" si="1"/>
        <v/>
      </c>
    </row>
    <row r="30" ht="15" customHeight="1" spans="1:7">
      <c r="A30" s="320" t="s">
        <v>274</v>
      </c>
      <c r="B30" s="295">
        <v>23</v>
      </c>
      <c r="C30" s="30">
        <f>评估结果分类汇总表!C90/10000</f>
        <v>0</v>
      </c>
      <c r="D30" s="34">
        <f>评估结果分类汇总表!D90/10000</f>
        <v>0</v>
      </c>
      <c r="E30" s="31">
        <f>评估结果分类汇总表!E90/10000</f>
        <v>0</v>
      </c>
      <c r="F30" s="31" t="str">
        <f t="shared" si="0"/>
        <v/>
      </c>
      <c r="G30" s="31" t="str">
        <f t="shared" si="1"/>
        <v/>
      </c>
    </row>
    <row r="31" s="14" customFormat="1" ht="15" customHeight="1" spans="1:7">
      <c r="A31" s="322" t="s">
        <v>275</v>
      </c>
      <c r="B31" s="323">
        <v>24</v>
      </c>
      <c r="C31" s="324">
        <f>SUM(C29:C30)</f>
        <v>0</v>
      </c>
      <c r="D31" s="325">
        <f>SUM(D29:D30)</f>
        <v>0</v>
      </c>
      <c r="E31" s="326">
        <f>SUM(E29:E30)</f>
        <v>0</v>
      </c>
      <c r="F31" s="326" t="str">
        <f t="shared" si="0"/>
        <v/>
      </c>
      <c r="G31" s="326" t="str">
        <f t="shared" si="1"/>
        <v/>
      </c>
    </row>
    <row r="32" s="14" customFormat="1" ht="15" customHeight="1" spans="1:7">
      <c r="A32" s="322" t="s">
        <v>276</v>
      </c>
      <c r="B32" s="323">
        <v>25</v>
      </c>
      <c r="C32" s="324" t="e">
        <f>C28-C31</f>
        <v>#REF!</v>
      </c>
      <c r="D32" s="325">
        <f>D28-D31</f>
        <v>0</v>
      </c>
      <c r="E32" s="326" t="e">
        <f>E28-E31</f>
        <v>#REF!</v>
      </c>
      <c r="F32" s="326" t="e">
        <f t="shared" si="0"/>
        <v>#REF!</v>
      </c>
      <c r="G32" s="326" t="str">
        <f t="shared" si="1"/>
        <v/>
      </c>
    </row>
    <row r="33" s="316" customFormat="1" ht="15" customHeight="1" spans="5:7">
      <c r="G33" s="327" t="s">
        <v>277</v>
      </c>
    </row>
    <row r="34" s="317" customFormat="1" ht="15" customHeight="1"/>
    <row r="35" s="317" customFormat="1" ht="15" customHeight="1" spans="5:7">
      <c r="E35" s="328"/>
    </row>
    <row r="36" ht="15" customHeight="1"/>
    <row r="37" ht="15" customHeight="1"/>
    <row r="38" ht="15" customHeight="1"/>
    <row r="39" ht="15" customHeight="1"/>
    <row r="40" ht="15" customHeight="1"/>
    <row r="41" ht="15" customHeight="1"/>
    <row r="42" ht="15" customHeight="1"/>
    <row r="43" ht="15" customHeight="1"/>
    <row r="44" ht="15" customHeight="1"/>
    <row r="45" ht="15" customHeight="1"/>
  </sheetData>
  <sheetProtection formatColumns="0"/>
  <mergeCells count="3">
    <mergeCell ref="A2:G2"/>
    <mergeCell ref="A3:G3"/>
    <mergeCell ref="A6:B7"/>
  </mergeCells>
  <printOptions horizontalCentered="1"/>
  <pageMargins left="0.393700787401575" right="0.393700787401575" top="0.984251968503937" bottom="0.393700787401575" header="0.984251968503937" footer="0.393700787401575"/>
  <pageSetup paperSize="9" fitToHeight="0" orientation="landscape"/>
  <headerFooter alignWithMargins="0">
    <oddHeader>&amp;R&amp;11</oddHeader>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zoomScale="80" zoomScaleNormal="80" topLeftCell="B1" workbookViewId="0">
      <pane ySplit="7" topLeftCell="A8" activePane="bottomLeft" state="frozen"/>
      <selection/>
      <selection pane="bottomLeft" activeCell="J9" sqref="J9"/>
    </sheetView>
  </sheetViews>
  <sheetFormatPr defaultColWidth="9" defaultRowHeight="15.75" customHeight="1"/>
  <cols>
    <col min="1" max="1" width="7.58333333333333" style="15" customWidth="1"/>
    <col min="2" max="2" width="36.9166666666667" style="15" customWidth="1"/>
    <col min="3" max="3" width="11.5833333333333" style="15" customWidth="1"/>
    <col min="4" max="4" width="8" style="15" hidden="1" customWidth="1" outlineLevel="1"/>
    <col min="5" max="5" width="5.5" style="15" customWidth="1" collapsed="1"/>
    <col min="6" max="6" width="10.25" style="15" customWidth="1"/>
    <col min="7" max="7" width="7.75" style="15" customWidth="1"/>
    <col min="8" max="13" width="11" style="15" customWidth="1"/>
    <col min="14" max="14" width="11.8333333333333" style="15" customWidth="1"/>
    <col min="15" max="16384" width="9" style="15"/>
  </cols>
  <sheetData>
    <row r="1" s="85" customFormat="1" ht="10.5" spans="1:14">
      <c r="A1" s="90" t="s">
        <v>412</v>
      </c>
      <c r="B1" s="86" t="s">
        <v>362</v>
      </c>
      <c r="C1" s="87"/>
      <c r="D1" s="87"/>
      <c r="E1" s="87"/>
      <c r="F1" s="87"/>
      <c r="G1" s="87"/>
      <c r="H1" s="87"/>
      <c r="I1" s="87"/>
      <c r="J1" s="87"/>
      <c r="K1" s="87"/>
      <c r="L1" s="87"/>
      <c r="M1" s="87"/>
      <c r="N1" s="87"/>
    </row>
    <row r="2" s="12" customFormat="1" ht="30" customHeight="1" spans="1:14">
      <c r="A2" s="110" t="s">
        <v>936</v>
      </c>
      <c r="B2" s="19"/>
      <c r="C2" s="19"/>
      <c r="D2" s="19"/>
      <c r="E2" s="19"/>
      <c r="F2" s="19"/>
      <c r="G2" s="19"/>
      <c r="H2" s="19"/>
      <c r="I2" s="19"/>
      <c r="J2" s="19"/>
      <c r="K2" s="19"/>
      <c r="L2" s="19"/>
      <c r="M2" s="19"/>
      <c r="N2" s="19"/>
    </row>
    <row r="3" ht="15" customHeight="1" spans="1:14">
      <c r="A3" s="20" t="e">
        <f>CONCATENATE(#REF!,#REF!,#REF!,#REF!,#REF!,#REF!,#REF!)</f>
        <v>#REF!</v>
      </c>
      <c r="B3" s="20"/>
      <c r="C3" s="20"/>
      <c r="D3" s="20"/>
      <c r="E3" s="20"/>
      <c r="F3" s="20"/>
      <c r="G3" s="21"/>
      <c r="H3" s="21"/>
      <c r="I3" s="21"/>
      <c r="J3" s="21"/>
      <c r="K3" s="21"/>
      <c r="L3" s="21"/>
      <c r="M3" s="21"/>
      <c r="N3" s="21"/>
    </row>
    <row r="4" ht="15" customHeight="1" spans="1:14">
      <c r="A4" s="20"/>
      <c r="B4" s="20"/>
      <c r="C4" s="20"/>
      <c r="D4" s="20"/>
      <c r="E4" s="20"/>
      <c r="F4" s="20"/>
      <c r="G4" s="21"/>
      <c r="H4" s="21"/>
      <c r="I4" s="21"/>
      <c r="J4" s="21"/>
      <c r="K4" s="21"/>
      <c r="L4" s="21"/>
      <c r="M4" s="21"/>
      <c r="N4" s="22"/>
    </row>
    <row r="5" ht="15" customHeight="1" spans="1:14">
      <c r="A5" s="23" t="e">
        <f>#REF!&amp;#REF!</f>
        <v>#REF!</v>
      </c>
      <c r="N5" s="22"/>
    </row>
    <row r="6" s="13" customFormat="1" ht="15" customHeight="1" spans="1:14">
      <c r="A6" s="24" t="s">
        <v>283</v>
      </c>
      <c r="B6" s="24" t="s">
        <v>920</v>
      </c>
      <c r="C6" s="52" t="s">
        <v>921</v>
      </c>
      <c r="D6" s="105" t="s">
        <v>727</v>
      </c>
      <c r="E6" s="52" t="s">
        <v>556</v>
      </c>
      <c r="F6" s="52" t="s">
        <v>557</v>
      </c>
      <c r="G6" s="52" t="s">
        <v>822</v>
      </c>
      <c r="H6" s="111" t="s">
        <v>735</v>
      </c>
      <c r="I6" s="112"/>
      <c r="J6" s="113"/>
      <c r="K6" s="113"/>
      <c r="L6" s="113"/>
      <c r="M6" s="113"/>
      <c r="N6" s="114"/>
    </row>
    <row r="7" s="13" customFormat="1" ht="15" customHeight="1" spans="1:14">
      <c r="A7" s="24"/>
      <c r="B7" s="24"/>
      <c r="C7" s="24"/>
      <c r="D7" s="105"/>
      <c r="E7" s="24"/>
      <c r="F7" s="24"/>
      <c r="G7" s="24"/>
      <c r="H7" s="111"/>
      <c r="I7" s="41"/>
      <c r="J7" s="113"/>
      <c r="K7" s="115"/>
      <c r="L7" s="115"/>
      <c r="M7" s="115"/>
      <c r="N7" s="114"/>
    </row>
    <row r="8" ht="15" customHeight="1" spans="1:14">
      <c r="A8" s="27">
        <v>1</v>
      </c>
      <c r="B8" s="116" t="s">
        <v>922</v>
      </c>
      <c r="C8" s="58" t="s">
        <v>923</v>
      </c>
      <c r="D8" s="107"/>
      <c r="E8" s="117" t="s">
        <v>924</v>
      </c>
      <c r="F8" s="74">
        <v>24700</v>
      </c>
      <c r="G8" s="55" t="s">
        <v>937</v>
      </c>
      <c r="H8" s="118">
        <v>1.4</v>
      </c>
      <c r="I8" s="119"/>
      <c r="J8" s="119"/>
      <c r="K8" s="119"/>
      <c r="L8" s="119"/>
      <c r="M8" s="119"/>
      <c r="N8" s="120"/>
    </row>
    <row r="9" ht="15" customHeight="1" spans="1:14">
      <c r="A9" s="27">
        <v>2</v>
      </c>
      <c r="B9" s="116" t="s">
        <v>925</v>
      </c>
      <c r="C9" s="58" t="s">
        <v>926</v>
      </c>
      <c r="D9" s="107"/>
      <c r="E9" s="117" t="s">
        <v>924</v>
      </c>
      <c r="F9" s="74">
        <v>19000</v>
      </c>
      <c r="G9" s="55" t="s">
        <v>937</v>
      </c>
      <c r="H9" s="118">
        <v>1.2</v>
      </c>
      <c r="I9" s="119"/>
      <c r="J9" s="119"/>
      <c r="K9" s="119"/>
      <c r="L9" s="119"/>
      <c r="M9" s="119"/>
      <c r="N9" s="120"/>
    </row>
    <row r="10" ht="15" customHeight="1" spans="1:14">
      <c r="A10" s="27">
        <v>3</v>
      </c>
      <c r="B10" s="28" t="s">
        <v>927</v>
      </c>
      <c r="C10" s="58" t="s">
        <v>923</v>
      </c>
      <c r="D10" s="107"/>
      <c r="E10" s="117" t="s">
        <v>924</v>
      </c>
      <c r="F10" s="74">
        <v>44393</v>
      </c>
      <c r="G10" s="55" t="s">
        <v>937</v>
      </c>
      <c r="H10" s="118">
        <v>0.7</v>
      </c>
      <c r="I10" s="119"/>
      <c r="J10" s="119"/>
      <c r="K10" s="119"/>
      <c r="L10" s="119"/>
      <c r="M10" s="119"/>
      <c r="N10" s="120"/>
    </row>
    <row r="11" ht="15" customHeight="1" spans="1:14">
      <c r="A11" s="27">
        <v>4</v>
      </c>
      <c r="B11" s="28" t="s">
        <v>928</v>
      </c>
      <c r="C11" s="58" t="s">
        <v>926</v>
      </c>
      <c r="D11" s="107"/>
      <c r="E11" s="117" t="s">
        <v>924</v>
      </c>
      <c r="F11" s="74">
        <v>3784</v>
      </c>
      <c r="G11" s="55"/>
      <c r="H11" s="118">
        <v>1.2</v>
      </c>
      <c r="I11" s="119"/>
      <c r="J11" s="119"/>
      <c r="K11" s="119"/>
      <c r="L11" s="119"/>
      <c r="M11" s="119"/>
      <c r="N11" s="120"/>
    </row>
    <row r="12" ht="15" customHeight="1" spans="1:14">
      <c r="A12" s="27">
        <v>5</v>
      </c>
      <c r="B12" s="28" t="s">
        <v>929</v>
      </c>
      <c r="C12" s="58" t="s">
        <v>930</v>
      </c>
      <c r="D12" s="107"/>
      <c r="E12" s="117" t="s">
        <v>924</v>
      </c>
      <c r="F12" s="74">
        <v>16942</v>
      </c>
      <c r="G12" s="55"/>
      <c r="H12" s="118">
        <v>2</v>
      </c>
      <c r="I12" s="119"/>
      <c r="J12" s="119"/>
      <c r="K12" s="119"/>
      <c r="L12" s="119"/>
      <c r="M12" s="119"/>
      <c r="N12" s="120"/>
    </row>
    <row r="13" ht="15" customHeight="1" spans="1:14">
      <c r="A13" s="27">
        <v>6</v>
      </c>
      <c r="B13" s="28" t="s">
        <v>931</v>
      </c>
      <c r="C13" s="58" t="s">
        <v>930</v>
      </c>
      <c r="D13" s="107"/>
      <c r="E13" s="117" t="s">
        <v>924</v>
      </c>
      <c r="F13" s="74">
        <v>2404</v>
      </c>
      <c r="G13" s="55"/>
      <c r="H13" s="121">
        <v>1.4</v>
      </c>
      <c r="I13" s="119"/>
      <c r="J13" s="119"/>
      <c r="K13" s="119"/>
      <c r="L13" s="119"/>
      <c r="M13" s="119"/>
      <c r="N13" s="120"/>
    </row>
    <row r="14" ht="15" customHeight="1" spans="1:14">
      <c r="A14" s="27">
        <v>7</v>
      </c>
      <c r="B14" s="28" t="s">
        <v>932</v>
      </c>
      <c r="C14" s="58" t="s">
        <v>923</v>
      </c>
      <c r="D14" s="107"/>
      <c r="E14" s="117" t="s">
        <v>924</v>
      </c>
      <c r="F14" s="74">
        <v>20811</v>
      </c>
      <c r="G14" s="55"/>
      <c r="H14" s="121"/>
      <c r="I14" s="119"/>
      <c r="J14" s="119"/>
      <c r="K14" s="119"/>
      <c r="L14" s="119"/>
      <c r="M14" s="119"/>
      <c r="N14" s="120"/>
    </row>
    <row r="15" ht="15" customHeight="1" spans="1:14">
      <c r="A15" s="27">
        <v>8</v>
      </c>
      <c r="B15" s="28" t="s">
        <v>933</v>
      </c>
      <c r="C15" s="58" t="s">
        <v>934</v>
      </c>
      <c r="D15" s="107"/>
      <c r="E15" s="117" t="s">
        <v>935</v>
      </c>
      <c r="F15" s="74">
        <v>330</v>
      </c>
      <c r="G15" s="55" t="s">
        <v>938</v>
      </c>
      <c r="H15" s="118">
        <f>37.5*330</f>
        <v>12375</v>
      </c>
      <c r="I15" s="119"/>
      <c r="J15" s="119"/>
      <c r="K15" s="119"/>
      <c r="L15" s="119"/>
      <c r="M15" s="119"/>
      <c r="N15" s="120"/>
    </row>
    <row r="16" ht="15" customHeight="1" spans="1:14">
      <c r="A16" s="27"/>
      <c r="B16" s="28"/>
      <c r="C16" s="28"/>
      <c r="D16" s="107"/>
      <c r="E16" s="27"/>
      <c r="F16" s="27"/>
      <c r="G16" s="29"/>
      <c r="H16" s="31"/>
      <c r="I16" s="122"/>
      <c r="J16" s="122"/>
      <c r="K16" s="122"/>
      <c r="L16" s="122"/>
      <c r="M16" s="122"/>
      <c r="N16" s="120"/>
    </row>
    <row r="17" ht="15" customHeight="1" spans="1:14">
      <c r="A17" s="27"/>
      <c r="B17" s="28"/>
      <c r="C17" s="28"/>
      <c r="D17" s="107"/>
      <c r="E17" s="27"/>
      <c r="F17" s="27"/>
      <c r="G17" s="29"/>
      <c r="H17" s="31"/>
      <c r="I17" s="31"/>
      <c r="J17" s="31"/>
      <c r="K17" s="31"/>
      <c r="L17" s="31"/>
      <c r="M17" s="31"/>
      <c r="N17" s="33"/>
    </row>
    <row r="18" ht="15" customHeight="1" spans="1:14">
      <c r="A18" s="27"/>
      <c r="B18" s="28"/>
      <c r="C18" s="28"/>
      <c r="D18" s="107"/>
      <c r="E18" s="27"/>
      <c r="F18" s="27"/>
      <c r="G18" s="29"/>
      <c r="H18" s="31"/>
      <c r="I18" s="31"/>
      <c r="J18" s="31"/>
      <c r="K18" s="31"/>
      <c r="L18" s="31"/>
      <c r="M18" s="31"/>
      <c r="N18" s="33"/>
    </row>
    <row r="19" ht="15" customHeight="1" spans="1:14">
      <c r="A19" s="27"/>
      <c r="B19" s="28"/>
      <c r="C19" s="28"/>
      <c r="D19" s="107"/>
      <c r="E19" s="27"/>
      <c r="F19" s="27"/>
      <c r="G19" s="29"/>
      <c r="H19" s="31"/>
      <c r="I19" s="31"/>
      <c r="J19" s="31"/>
      <c r="K19" s="31"/>
      <c r="L19" s="31"/>
      <c r="M19" s="31"/>
      <c r="N19" s="33"/>
    </row>
    <row r="20" ht="15" customHeight="1" spans="1:14">
      <c r="A20" s="27"/>
      <c r="B20" s="28"/>
      <c r="C20" s="28"/>
      <c r="D20" s="107"/>
      <c r="E20" s="27"/>
      <c r="F20" s="27"/>
      <c r="G20" s="29"/>
      <c r="H20" s="34"/>
      <c r="I20" s="31"/>
      <c r="J20" s="31"/>
      <c r="K20" s="31"/>
      <c r="L20" s="31"/>
      <c r="M20" s="31"/>
      <c r="N20" s="33"/>
    </row>
    <row r="21" ht="15" customHeight="1" spans="1:14">
      <c r="A21" s="27"/>
      <c r="B21" s="28"/>
      <c r="C21" s="28"/>
      <c r="D21" s="107"/>
      <c r="E21" s="27"/>
      <c r="F21" s="27"/>
      <c r="G21" s="29"/>
      <c r="H21" s="34"/>
      <c r="I21" s="31"/>
      <c r="J21" s="31"/>
      <c r="K21" s="31"/>
      <c r="L21" s="31"/>
      <c r="M21" s="31"/>
      <c r="N21" s="33"/>
    </row>
    <row r="22" ht="15" customHeight="1" spans="1:14">
      <c r="A22" s="27"/>
      <c r="B22" s="28"/>
      <c r="C22" s="28"/>
      <c r="D22" s="107"/>
      <c r="E22" s="27"/>
      <c r="F22" s="27"/>
      <c r="G22" s="29"/>
      <c r="H22" s="34"/>
      <c r="I22" s="31"/>
      <c r="J22" s="31"/>
      <c r="K22" s="31"/>
      <c r="L22" s="31"/>
      <c r="M22" s="31"/>
      <c r="N22" s="33"/>
    </row>
    <row r="23" ht="15" customHeight="1" spans="1:14">
      <c r="A23" s="27"/>
      <c r="B23" s="28"/>
      <c r="C23" s="28"/>
      <c r="D23" s="107"/>
      <c r="E23" s="27"/>
      <c r="F23" s="27"/>
      <c r="G23" s="29"/>
      <c r="H23" s="34"/>
      <c r="I23" s="31"/>
      <c r="J23" s="31"/>
      <c r="K23" s="31"/>
      <c r="L23" s="31"/>
      <c r="M23" s="31"/>
      <c r="N23" s="33"/>
    </row>
    <row r="24" ht="15" customHeight="1" spans="1:14">
      <c r="A24" s="27"/>
      <c r="B24" s="28"/>
      <c r="C24" s="28"/>
      <c r="D24" s="107"/>
      <c r="E24" s="27"/>
      <c r="F24" s="27"/>
      <c r="G24" s="29"/>
      <c r="H24" s="34"/>
      <c r="I24" s="31"/>
      <c r="J24" s="31"/>
      <c r="K24" s="31"/>
      <c r="L24" s="31"/>
      <c r="M24" s="31"/>
      <c r="N24" s="33"/>
    </row>
    <row r="25" ht="15" customHeight="1" spans="1:14">
      <c r="A25" s="27"/>
      <c r="B25" s="28"/>
      <c r="C25" s="28"/>
      <c r="D25" s="107"/>
      <c r="E25" s="27"/>
      <c r="F25" s="27"/>
      <c r="G25" s="29"/>
      <c r="H25" s="34"/>
      <c r="I25" s="31"/>
      <c r="J25" s="31"/>
      <c r="K25" s="31"/>
      <c r="L25" s="31"/>
      <c r="M25" s="31"/>
      <c r="N25" s="33"/>
    </row>
    <row r="26" ht="15" customHeight="1" spans="1:14">
      <c r="A26" s="27"/>
      <c r="B26" s="28"/>
      <c r="C26" s="28"/>
      <c r="D26" s="107"/>
      <c r="E26" s="27"/>
      <c r="F26" s="27"/>
      <c r="G26" s="29"/>
      <c r="H26" s="34"/>
      <c r="I26" s="31"/>
      <c r="J26" s="31"/>
      <c r="K26" s="31"/>
      <c r="L26" s="31"/>
      <c r="M26" s="31"/>
      <c r="N26" s="33"/>
    </row>
    <row r="27" ht="15" customHeight="1" spans="1:14">
      <c r="A27" s="27"/>
      <c r="B27" s="28"/>
      <c r="C27" s="28"/>
      <c r="D27" s="107"/>
      <c r="E27" s="27"/>
      <c r="F27" s="27"/>
      <c r="G27" s="29"/>
      <c r="H27" s="34"/>
      <c r="I27" s="31"/>
      <c r="J27" s="31"/>
      <c r="K27" s="31"/>
      <c r="L27" s="31"/>
      <c r="M27" s="31"/>
      <c r="N27" s="33"/>
    </row>
    <row r="28" ht="15" customHeight="1" spans="1:14">
      <c r="A28" s="27"/>
      <c r="B28" s="28"/>
      <c r="C28" s="28"/>
      <c r="D28" s="107"/>
      <c r="E28" s="27"/>
      <c r="F28" s="27"/>
      <c r="G28" s="29"/>
      <c r="H28" s="34"/>
      <c r="I28" s="31"/>
      <c r="J28" s="31"/>
      <c r="K28" s="31"/>
      <c r="L28" s="31"/>
      <c r="M28" s="31"/>
      <c r="N28" s="33"/>
    </row>
    <row r="29" s="14" customFormat="1" ht="15" customHeight="1" spans="1:14">
      <c r="A29" s="98" t="s">
        <v>475</v>
      </c>
      <c r="B29" s="99"/>
      <c r="C29" s="99"/>
      <c r="D29" s="108"/>
      <c r="E29" s="24"/>
      <c r="F29" s="39">
        <f t="shared" ref="F29" si="0">SUM(F8:F28)</f>
        <v>132364</v>
      </c>
      <c r="G29" s="88"/>
      <c r="H29" s="39">
        <f>SUM(H8:H28)</f>
        <v>12382.9</v>
      </c>
      <c r="I29" s="40">
        <f>SUM(I8:I28)</f>
        <v>0</v>
      </c>
      <c r="J29" s="40"/>
      <c r="K29" s="40"/>
      <c r="L29" s="40"/>
      <c r="M29" s="40"/>
      <c r="N29" s="41"/>
    </row>
    <row r="30" ht="15" customHeight="1" spans="1:14">
      <c r="A30" s="28" t="s">
        <v>514</v>
      </c>
      <c r="B30" s="28"/>
      <c r="C30" s="28"/>
      <c r="D30" s="107"/>
      <c r="E30" s="27"/>
      <c r="F30" s="27"/>
      <c r="G30" s="97"/>
      <c r="H30" s="34"/>
      <c r="I30" s="31"/>
      <c r="J30" s="31"/>
      <c r="K30" s="31"/>
      <c r="L30" s="31"/>
      <c r="M30" s="31"/>
      <c r="N30" s="33"/>
    </row>
    <row r="31" s="14" customFormat="1" ht="15" customHeight="1" spans="1:14">
      <c r="A31" s="98" t="s">
        <v>478</v>
      </c>
      <c r="B31" s="98"/>
      <c r="C31" s="98"/>
      <c r="D31" s="109"/>
      <c r="E31" s="24"/>
      <c r="F31" s="39">
        <f t="shared" ref="F31" si="1">F29-F30</f>
        <v>132364</v>
      </c>
      <c r="G31" s="88"/>
      <c r="H31" s="39">
        <f>H29-H30</f>
        <v>12382.9</v>
      </c>
      <c r="I31" s="40">
        <f>I29-I30</f>
        <v>0</v>
      </c>
      <c r="J31" s="40"/>
      <c r="K31" s="40"/>
      <c r="L31" s="40"/>
      <c r="M31" s="40"/>
      <c r="N31" s="41"/>
    </row>
  </sheetData>
  <mergeCells count="14">
    <mergeCell ref="A2:N2"/>
    <mergeCell ref="A3:N3"/>
    <mergeCell ref="A29:C29"/>
    <mergeCell ref="A30:C30"/>
    <mergeCell ref="A31:C31"/>
    <mergeCell ref="A6:A7"/>
    <mergeCell ref="B6:B7"/>
    <mergeCell ref="C6:C7"/>
    <mergeCell ref="D6:D7"/>
    <mergeCell ref="E6:E7"/>
    <mergeCell ref="F6:F7"/>
    <mergeCell ref="G6:G7"/>
    <mergeCell ref="H6:H7"/>
    <mergeCell ref="H13:H14"/>
  </mergeCells>
  <hyperlinks>
    <hyperlink ref="A1" location="索引目录!D46" display="返回索引页"/>
    <hyperlink ref="B1" location="非流动资产评估汇总!B32" display="返回"/>
  </hyperlinks>
  <printOptions horizontalCentered="1"/>
  <pageMargins left="0.156944444444444" right="0.156944444444444" top="0.984027777777778" bottom="0.904861111111111" header="0.786805555555556" footer="0.393055555555556"/>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dimension ref="A1:Q31"/>
  <sheetViews>
    <sheetView zoomScale="90" zoomScaleNormal="90" workbookViewId="0">
      <pane ySplit="7" topLeftCell="A14" activePane="bottomLeft" state="frozen"/>
      <selection/>
      <selection pane="bottomLeft" activeCell="N31" sqref="N31"/>
    </sheetView>
  </sheetViews>
  <sheetFormatPr defaultColWidth="9" defaultRowHeight="15.75" customHeight="1"/>
  <cols>
    <col min="1" max="1" width="5.83333333333333" style="15" customWidth="1"/>
    <col min="2" max="2" width="8.5" style="15" customWidth="1"/>
    <col min="3" max="3" width="15" style="15" customWidth="1"/>
    <col min="4" max="4" width="8.25" style="15" customWidth="1"/>
    <col min="5" max="5" width="8" style="15" hidden="1" customWidth="1" outlineLevel="1"/>
    <col min="6" max="6" width="5.75" style="15" customWidth="1" collapsed="1"/>
    <col min="7" max="7" width="7.75" style="15" customWidth="1"/>
    <col min="8" max="8" width="5.25" style="15" customWidth="1"/>
    <col min="9" max="10" width="11" style="15" hidden="1" customWidth="1" outlineLevel="1"/>
    <col min="11" max="11" width="11" style="15" customWidth="1" collapsed="1"/>
    <col min="12" max="13" width="11" style="15" customWidth="1"/>
    <col min="14" max="14" width="7" style="15" customWidth="1"/>
    <col min="15" max="15" width="11" style="15" customWidth="1"/>
    <col min="16" max="16" width="8.08333333333333" style="15" customWidth="1"/>
    <col min="17" max="17" width="10.8333333333333" style="15" customWidth="1"/>
    <col min="18" max="16384" width="9" style="15"/>
  </cols>
  <sheetData>
    <row r="1" s="85" customFormat="1" ht="10.5" spans="1:17">
      <c r="A1" s="86" t="s">
        <v>361</v>
      </c>
      <c r="B1" s="86" t="s">
        <v>362</v>
      </c>
      <c r="C1" s="87"/>
      <c r="D1" s="87"/>
      <c r="E1" s="87"/>
      <c r="F1" s="87"/>
      <c r="G1" s="87"/>
      <c r="H1" s="87"/>
      <c r="I1" s="87"/>
      <c r="J1" s="87"/>
      <c r="K1" s="87"/>
      <c r="L1" s="87"/>
      <c r="M1" s="87"/>
      <c r="N1" s="87"/>
      <c r="O1" s="87"/>
      <c r="P1" s="87"/>
      <c r="Q1" s="87"/>
    </row>
    <row r="2" s="12" customFormat="1" ht="30" customHeight="1" spans="1:17">
      <c r="A2" s="19" t="s">
        <v>939</v>
      </c>
      <c r="B2" s="19"/>
      <c r="C2" s="19"/>
      <c r="D2" s="19"/>
      <c r="E2" s="19"/>
      <c r="F2" s="19"/>
      <c r="G2" s="19"/>
      <c r="H2" s="19"/>
      <c r="I2" s="19"/>
      <c r="J2" s="19"/>
      <c r="K2" s="19"/>
      <c r="L2" s="19"/>
      <c r="M2" s="19"/>
      <c r="N2" s="19"/>
      <c r="O2" s="19"/>
      <c r="P2" s="19"/>
      <c r="Q2" s="19"/>
    </row>
    <row r="3" ht="15" customHeight="1" spans="1:17">
      <c r="A3" s="20" t="e">
        <f>CONCATENATE(#REF!,#REF!,#REF!,#REF!,#REF!,#REF!,#REF!)</f>
        <v>#REF!</v>
      </c>
      <c r="B3" s="20"/>
      <c r="C3" s="20"/>
      <c r="D3" s="20"/>
      <c r="E3" s="20"/>
      <c r="F3" s="20"/>
      <c r="G3" s="20"/>
      <c r="H3" s="20"/>
      <c r="I3" s="21"/>
      <c r="J3" s="21"/>
      <c r="K3" s="21"/>
      <c r="L3" s="21"/>
      <c r="M3" s="21"/>
      <c r="N3" s="21"/>
      <c r="O3" s="21"/>
      <c r="P3" s="21"/>
      <c r="Q3" s="21"/>
    </row>
    <row r="4" ht="15" customHeight="1" spans="1:17">
      <c r="A4" s="20"/>
      <c r="B4" s="20"/>
      <c r="C4" s="20"/>
      <c r="D4" s="20"/>
      <c r="E4" s="20"/>
      <c r="F4" s="20"/>
      <c r="G4" s="20"/>
      <c r="H4" s="20"/>
      <c r="I4" s="21"/>
      <c r="J4" s="21"/>
      <c r="K4" s="22"/>
      <c r="L4" s="21"/>
      <c r="M4" s="21"/>
      <c r="N4" s="21"/>
      <c r="O4" s="21"/>
      <c r="P4" s="21"/>
      <c r="Q4" s="22" t="s">
        <v>940</v>
      </c>
    </row>
    <row r="5" ht="15" customHeight="1" spans="1:17">
      <c r="A5" s="23" t="e">
        <f>#REF!&amp;#REF!</f>
        <v>#REF!</v>
      </c>
      <c r="Q5" s="22" t="s">
        <v>282</v>
      </c>
    </row>
    <row r="6" s="13" customFormat="1" ht="15" customHeight="1" spans="1:17">
      <c r="A6" s="24" t="s">
        <v>283</v>
      </c>
      <c r="B6" s="24" t="s">
        <v>941</v>
      </c>
      <c r="C6" s="104" t="s">
        <v>942</v>
      </c>
      <c r="D6" s="52" t="s">
        <v>556</v>
      </c>
      <c r="E6" s="105" t="s">
        <v>727</v>
      </c>
      <c r="F6" s="52" t="s">
        <v>557</v>
      </c>
      <c r="G6" s="104" t="s">
        <v>943</v>
      </c>
      <c r="H6" s="104" t="s">
        <v>745</v>
      </c>
      <c r="I6" s="24" t="s">
        <v>243</v>
      </c>
      <c r="J6" s="25"/>
      <c r="K6" s="102" t="s">
        <v>244</v>
      </c>
      <c r="L6" s="103"/>
      <c r="M6" s="24" t="s">
        <v>245</v>
      </c>
      <c r="N6" s="24"/>
      <c r="O6" s="24"/>
      <c r="P6" s="52" t="s">
        <v>285</v>
      </c>
      <c r="Q6" s="52" t="s">
        <v>419</v>
      </c>
    </row>
    <row r="7" s="13" customFormat="1" ht="15" customHeight="1" spans="1:17">
      <c r="A7" s="24"/>
      <c r="B7" s="24"/>
      <c r="C7" s="106"/>
      <c r="D7" s="24"/>
      <c r="E7" s="105"/>
      <c r="F7" s="24"/>
      <c r="G7" s="106"/>
      <c r="H7" s="106"/>
      <c r="I7" s="24" t="s">
        <v>735</v>
      </c>
      <c r="J7" s="25" t="s">
        <v>736</v>
      </c>
      <c r="K7" s="36" t="s">
        <v>735</v>
      </c>
      <c r="L7" s="24" t="s">
        <v>736</v>
      </c>
      <c r="M7" s="24" t="s">
        <v>735</v>
      </c>
      <c r="N7" s="24" t="s">
        <v>594</v>
      </c>
      <c r="O7" s="24" t="s">
        <v>736</v>
      </c>
      <c r="P7" s="24"/>
      <c r="Q7" s="24"/>
    </row>
    <row r="8" ht="15" customHeight="1" spans="1:17">
      <c r="A8" s="27"/>
      <c r="B8" s="28"/>
      <c r="C8" s="28"/>
      <c r="D8" s="27"/>
      <c r="E8" s="107"/>
      <c r="F8" s="28"/>
      <c r="G8" s="29"/>
      <c r="H8" s="27"/>
      <c r="I8" s="31"/>
      <c r="J8" s="30"/>
      <c r="K8" s="34"/>
      <c r="L8" s="31"/>
      <c r="M8" s="31"/>
      <c r="N8" s="27"/>
      <c r="O8" s="31">
        <f>ROUND(M8*N8/100,0)</f>
        <v>0</v>
      </c>
      <c r="P8" s="31" t="str">
        <f>IF(OR(AND(L8=0,O8=0,),O8=0,),"",(O8-L8)/L8*100)</f>
        <v/>
      </c>
      <c r="Q8" s="33"/>
    </row>
    <row r="9" ht="15" customHeight="1" spans="1:17">
      <c r="A9" s="27"/>
      <c r="B9" s="28"/>
      <c r="C9" s="28"/>
      <c r="D9" s="27"/>
      <c r="E9" s="107"/>
      <c r="F9" s="28"/>
      <c r="G9" s="29"/>
      <c r="H9" s="27"/>
      <c r="I9" s="31"/>
      <c r="J9" s="30"/>
      <c r="K9" s="34"/>
      <c r="L9" s="31"/>
      <c r="M9" s="31"/>
      <c r="N9" s="27"/>
      <c r="O9" s="31">
        <f t="shared" ref="O9:O28" si="0">ROUND(M9*N9/100,0)</f>
        <v>0</v>
      </c>
      <c r="P9" s="31" t="str">
        <f t="shared" ref="P9:P31" si="1">IF(OR(AND(L9=0,O9=0,),O9=0,),"",(O9-L9)/L9*100)</f>
        <v/>
      </c>
      <c r="Q9" s="33"/>
    </row>
    <row r="10" ht="15" customHeight="1" spans="1:17">
      <c r="A10" s="27"/>
      <c r="B10" s="28"/>
      <c r="C10" s="28"/>
      <c r="D10" s="27"/>
      <c r="E10" s="107"/>
      <c r="F10" s="28"/>
      <c r="G10" s="29"/>
      <c r="H10" s="27"/>
      <c r="I10" s="31"/>
      <c r="J10" s="30"/>
      <c r="K10" s="34"/>
      <c r="L10" s="31"/>
      <c r="M10" s="31"/>
      <c r="N10" s="27"/>
      <c r="O10" s="31">
        <f t="shared" si="0"/>
        <v>0</v>
      </c>
      <c r="P10" s="31" t="str">
        <f t="shared" si="1"/>
        <v/>
      </c>
      <c r="Q10" s="33"/>
    </row>
    <row r="11" ht="15" customHeight="1" spans="1:17">
      <c r="A11" s="27"/>
      <c r="B11" s="28"/>
      <c r="C11" s="28"/>
      <c r="D11" s="27"/>
      <c r="E11" s="107"/>
      <c r="F11" s="28"/>
      <c r="G11" s="29"/>
      <c r="H11" s="27"/>
      <c r="I11" s="31"/>
      <c r="J11" s="30"/>
      <c r="K11" s="34"/>
      <c r="L11" s="31"/>
      <c r="M11" s="31"/>
      <c r="N11" s="27"/>
      <c r="O11" s="31">
        <f t="shared" si="0"/>
        <v>0</v>
      </c>
      <c r="P11" s="31" t="str">
        <f t="shared" si="1"/>
        <v/>
      </c>
      <c r="Q11" s="33"/>
    </row>
    <row r="12" ht="15" customHeight="1" spans="1:17">
      <c r="A12" s="27"/>
      <c r="B12" s="28"/>
      <c r="C12" s="28"/>
      <c r="D12" s="27"/>
      <c r="E12" s="107"/>
      <c r="F12" s="28"/>
      <c r="G12" s="29"/>
      <c r="H12" s="27"/>
      <c r="I12" s="31"/>
      <c r="J12" s="30"/>
      <c r="K12" s="34"/>
      <c r="L12" s="31"/>
      <c r="M12" s="31"/>
      <c r="N12" s="27"/>
      <c r="O12" s="31">
        <f t="shared" si="0"/>
        <v>0</v>
      </c>
      <c r="P12" s="31" t="str">
        <f t="shared" si="1"/>
        <v/>
      </c>
      <c r="Q12" s="33"/>
    </row>
    <row r="13" ht="15" customHeight="1" spans="1:17">
      <c r="A13" s="27"/>
      <c r="B13" s="28"/>
      <c r="C13" s="28"/>
      <c r="D13" s="27"/>
      <c r="E13" s="107"/>
      <c r="F13" s="28"/>
      <c r="G13" s="29"/>
      <c r="H13" s="27"/>
      <c r="I13" s="31"/>
      <c r="J13" s="30"/>
      <c r="K13" s="34"/>
      <c r="L13" s="31"/>
      <c r="M13" s="31"/>
      <c r="N13" s="27"/>
      <c r="O13" s="31">
        <f t="shared" si="0"/>
        <v>0</v>
      </c>
      <c r="P13" s="31" t="str">
        <f t="shared" si="1"/>
        <v/>
      </c>
      <c r="Q13" s="33"/>
    </row>
    <row r="14" ht="15" customHeight="1" spans="1:17">
      <c r="A14" s="27"/>
      <c r="B14" s="28"/>
      <c r="C14" s="28"/>
      <c r="D14" s="27"/>
      <c r="E14" s="107"/>
      <c r="F14" s="28"/>
      <c r="G14" s="29"/>
      <c r="H14" s="27"/>
      <c r="I14" s="31"/>
      <c r="J14" s="30"/>
      <c r="K14" s="34"/>
      <c r="L14" s="31"/>
      <c r="M14" s="31"/>
      <c r="N14" s="27"/>
      <c r="O14" s="31">
        <f t="shared" si="0"/>
        <v>0</v>
      </c>
      <c r="P14" s="31" t="str">
        <f t="shared" si="1"/>
        <v/>
      </c>
      <c r="Q14" s="33"/>
    </row>
    <row r="15" ht="15" customHeight="1" spans="1:17">
      <c r="A15" s="27"/>
      <c r="B15" s="28"/>
      <c r="C15" s="28"/>
      <c r="D15" s="27"/>
      <c r="E15" s="107"/>
      <c r="F15" s="28"/>
      <c r="G15" s="29"/>
      <c r="H15" s="27"/>
      <c r="I15" s="31"/>
      <c r="J15" s="30"/>
      <c r="K15" s="34"/>
      <c r="L15" s="31"/>
      <c r="M15" s="31"/>
      <c r="N15" s="27"/>
      <c r="O15" s="31">
        <f t="shared" si="0"/>
        <v>0</v>
      </c>
      <c r="P15" s="31" t="str">
        <f t="shared" si="1"/>
        <v/>
      </c>
      <c r="Q15" s="33"/>
    </row>
    <row r="16" ht="15" customHeight="1" spans="1:17">
      <c r="A16" s="27"/>
      <c r="B16" s="28"/>
      <c r="C16" s="28"/>
      <c r="D16" s="27"/>
      <c r="E16" s="107"/>
      <c r="F16" s="28"/>
      <c r="G16" s="29"/>
      <c r="H16" s="27"/>
      <c r="I16" s="31"/>
      <c r="J16" s="30"/>
      <c r="K16" s="34"/>
      <c r="L16" s="31"/>
      <c r="M16" s="31"/>
      <c r="N16" s="27"/>
      <c r="O16" s="31">
        <f t="shared" si="0"/>
        <v>0</v>
      </c>
      <c r="P16" s="31" t="str">
        <f t="shared" si="1"/>
        <v/>
      </c>
      <c r="Q16" s="33"/>
    </row>
    <row r="17" ht="15" customHeight="1" spans="1:17">
      <c r="A17" s="27"/>
      <c r="B17" s="28"/>
      <c r="C17" s="28"/>
      <c r="D17" s="27"/>
      <c r="E17" s="107"/>
      <c r="F17" s="28"/>
      <c r="G17" s="29"/>
      <c r="H17" s="27"/>
      <c r="I17" s="31"/>
      <c r="J17" s="30"/>
      <c r="K17" s="34"/>
      <c r="L17" s="31"/>
      <c r="M17" s="31"/>
      <c r="N17" s="27"/>
      <c r="O17" s="31">
        <f t="shared" si="0"/>
        <v>0</v>
      </c>
      <c r="P17" s="31" t="str">
        <f t="shared" si="1"/>
        <v/>
      </c>
      <c r="Q17" s="33"/>
    </row>
    <row r="18" ht="15" customHeight="1" spans="1:17">
      <c r="A18" s="27"/>
      <c r="B18" s="28"/>
      <c r="C18" s="28"/>
      <c r="D18" s="27"/>
      <c r="E18" s="107"/>
      <c r="F18" s="28"/>
      <c r="G18" s="29"/>
      <c r="H18" s="27"/>
      <c r="I18" s="31"/>
      <c r="J18" s="30"/>
      <c r="K18" s="34"/>
      <c r="L18" s="31"/>
      <c r="M18" s="31"/>
      <c r="N18" s="27"/>
      <c r="O18" s="31">
        <f t="shared" si="0"/>
        <v>0</v>
      </c>
      <c r="P18" s="31" t="str">
        <f t="shared" si="1"/>
        <v/>
      </c>
      <c r="Q18" s="33"/>
    </row>
    <row r="19" ht="15" customHeight="1" spans="1:17">
      <c r="A19" s="27"/>
      <c r="B19" s="28"/>
      <c r="C19" s="28"/>
      <c r="D19" s="27"/>
      <c r="E19" s="107"/>
      <c r="F19" s="28"/>
      <c r="G19" s="29"/>
      <c r="H19" s="27"/>
      <c r="I19" s="31"/>
      <c r="J19" s="30"/>
      <c r="K19" s="34"/>
      <c r="L19" s="31"/>
      <c r="M19" s="31"/>
      <c r="N19" s="27"/>
      <c r="O19" s="31">
        <f t="shared" si="0"/>
        <v>0</v>
      </c>
      <c r="P19" s="31" t="str">
        <f t="shared" si="1"/>
        <v/>
      </c>
      <c r="Q19" s="33"/>
    </row>
    <row r="20" ht="15" customHeight="1" spans="1:17">
      <c r="A20" s="27"/>
      <c r="B20" s="28"/>
      <c r="C20" s="28"/>
      <c r="D20" s="27"/>
      <c r="E20" s="107"/>
      <c r="F20" s="28"/>
      <c r="G20" s="29"/>
      <c r="H20" s="27"/>
      <c r="I20" s="31"/>
      <c r="J20" s="30"/>
      <c r="K20" s="34"/>
      <c r="L20" s="31"/>
      <c r="M20" s="31"/>
      <c r="N20" s="27"/>
      <c r="O20" s="31">
        <f t="shared" ref="O20:O23" si="2">ROUND(M20*N20/100,0)</f>
        <v>0</v>
      </c>
      <c r="P20" s="31" t="str">
        <f t="shared" si="1"/>
        <v/>
      </c>
      <c r="Q20" s="33"/>
    </row>
    <row r="21" ht="15" customHeight="1" spans="1:17">
      <c r="A21" s="27"/>
      <c r="B21" s="28"/>
      <c r="C21" s="28"/>
      <c r="D21" s="27"/>
      <c r="E21" s="107"/>
      <c r="F21" s="28"/>
      <c r="G21" s="29"/>
      <c r="H21" s="27"/>
      <c r="I21" s="31"/>
      <c r="J21" s="30"/>
      <c r="K21" s="34"/>
      <c r="L21" s="31"/>
      <c r="M21" s="31"/>
      <c r="N21" s="27"/>
      <c r="O21" s="31">
        <f t="shared" si="2"/>
        <v>0</v>
      </c>
      <c r="P21" s="31" t="str">
        <f t="shared" si="1"/>
        <v/>
      </c>
      <c r="Q21" s="33"/>
    </row>
    <row r="22" ht="15" customHeight="1" spans="1:17">
      <c r="A22" s="27"/>
      <c r="B22" s="28"/>
      <c r="C22" s="28"/>
      <c r="D22" s="27"/>
      <c r="E22" s="107"/>
      <c r="F22" s="28"/>
      <c r="G22" s="29"/>
      <c r="H22" s="27"/>
      <c r="I22" s="31"/>
      <c r="J22" s="30"/>
      <c r="K22" s="34"/>
      <c r="L22" s="31"/>
      <c r="M22" s="31"/>
      <c r="N22" s="27"/>
      <c r="O22" s="31">
        <f t="shared" si="2"/>
        <v>0</v>
      </c>
      <c r="P22" s="31" t="str">
        <f t="shared" si="1"/>
        <v/>
      </c>
      <c r="Q22" s="33"/>
    </row>
    <row r="23" ht="15" customHeight="1" spans="1:17">
      <c r="A23" s="27"/>
      <c r="B23" s="28"/>
      <c r="C23" s="28"/>
      <c r="D23" s="27"/>
      <c r="E23" s="107"/>
      <c r="F23" s="28"/>
      <c r="G23" s="29"/>
      <c r="H23" s="27"/>
      <c r="I23" s="31"/>
      <c r="J23" s="30"/>
      <c r="K23" s="34"/>
      <c r="L23" s="31"/>
      <c r="M23" s="31"/>
      <c r="N23" s="27"/>
      <c r="O23" s="31">
        <f t="shared" si="2"/>
        <v>0</v>
      </c>
      <c r="P23" s="31" t="str">
        <f t="shared" si="1"/>
        <v/>
      </c>
      <c r="Q23" s="33"/>
    </row>
    <row r="24" ht="15" customHeight="1" spans="1:17">
      <c r="A24" s="27"/>
      <c r="B24" s="28"/>
      <c r="C24" s="28"/>
      <c r="D24" s="27"/>
      <c r="E24" s="107"/>
      <c r="F24" s="28"/>
      <c r="G24" s="29"/>
      <c r="H24" s="27"/>
      <c r="I24" s="31"/>
      <c r="J24" s="30"/>
      <c r="K24" s="34"/>
      <c r="L24" s="31"/>
      <c r="M24" s="31"/>
      <c r="N24" s="27"/>
      <c r="O24" s="31">
        <f t="shared" si="0"/>
        <v>0</v>
      </c>
      <c r="P24" s="31" t="str">
        <f t="shared" si="1"/>
        <v/>
      </c>
      <c r="Q24" s="33"/>
    </row>
    <row r="25" ht="15" customHeight="1" spans="1:17">
      <c r="A25" s="27"/>
      <c r="B25" s="28"/>
      <c r="C25" s="28"/>
      <c r="D25" s="27"/>
      <c r="E25" s="107"/>
      <c r="F25" s="28"/>
      <c r="G25" s="29"/>
      <c r="H25" s="27"/>
      <c r="I25" s="31"/>
      <c r="J25" s="30"/>
      <c r="K25" s="34"/>
      <c r="L25" s="31"/>
      <c r="M25" s="31"/>
      <c r="N25" s="27"/>
      <c r="O25" s="31">
        <f t="shared" si="0"/>
        <v>0</v>
      </c>
      <c r="P25" s="31" t="str">
        <f t="shared" si="1"/>
        <v/>
      </c>
      <c r="Q25" s="33"/>
    </row>
    <row r="26" ht="15" customHeight="1" spans="1:17">
      <c r="A26" s="27"/>
      <c r="B26" s="28"/>
      <c r="C26" s="28"/>
      <c r="D26" s="27"/>
      <c r="E26" s="107"/>
      <c r="F26" s="28"/>
      <c r="G26" s="29"/>
      <c r="H26" s="27"/>
      <c r="I26" s="31"/>
      <c r="J26" s="30"/>
      <c r="K26" s="34"/>
      <c r="L26" s="31"/>
      <c r="M26" s="31"/>
      <c r="N26" s="27"/>
      <c r="O26" s="31">
        <f t="shared" si="0"/>
        <v>0</v>
      </c>
      <c r="P26" s="31" t="str">
        <f t="shared" si="1"/>
        <v/>
      </c>
      <c r="Q26" s="33"/>
    </row>
    <row r="27" ht="15" customHeight="1" spans="1:17">
      <c r="A27" s="27"/>
      <c r="B27" s="28"/>
      <c r="C27" s="28"/>
      <c r="D27" s="27"/>
      <c r="E27" s="107"/>
      <c r="F27" s="28"/>
      <c r="G27" s="29"/>
      <c r="H27" s="27"/>
      <c r="I27" s="31"/>
      <c r="J27" s="30"/>
      <c r="K27" s="34"/>
      <c r="L27" s="31"/>
      <c r="M27" s="31"/>
      <c r="N27" s="27"/>
      <c r="O27" s="31">
        <f t="shared" si="0"/>
        <v>0</v>
      </c>
      <c r="P27" s="31" t="str">
        <f t="shared" si="1"/>
        <v/>
      </c>
      <c r="Q27" s="33"/>
    </row>
    <row r="28" ht="15" customHeight="1" spans="1:17">
      <c r="A28" s="27"/>
      <c r="B28" s="28"/>
      <c r="C28" s="28"/>
      <c r="D28" s="27"/>
      <c r="E28" s="107"/>
      <c r="F28" s="28"/>
      <c r="G28" s="29"/>
      <c r="H28" s="27"/>
      <c r="I28" s="31"/>
      <c r="J28" s="30"/>
      <c r="K28" s="34"/>
      <c r="L28" s="31"/>
      <c r="M28" s="31"/>
      <c r="N28" s="27"/>
      <c r="O28" s="31">
        <f t="shared" si="0"/>
        <v>0</v>
      </c>
      <c r="P28" s="31" t="str">
        <f t="shared" si="1"/>
        <v/>
      </c>
      <c r="Q28" s="33"/>
    </row>
    <row r="29" s="14" customFormat="1" ht="15" customHeight="1" spans="1:17">
      <c r="A29" s="98" t="s">
        <v>475</v>
      </c>
      <c r="B29" s="99"/>
      <c r="C29" s="99"/>
      <c r="D29" s="24"/>
      <c r="E29" s="108"/>
      <c r="F29" s="98"/>
      <c r="G29" s="24"/>
      <c r="H29" s="24"/>
      <c r="I29" s="40">
        <f>SUM(I8:I28)</f>
        <v>0</v>
      </c>
      <c r="J29" s="38">
        <f>SUM(J8:J28)</f>
        <v>0</v>
      </c>
      <c r="K29" s="39">
        <f>SUM(K8:K28)</f>
        <v>0</v>
      </c>
      <c r="L29" s="40">
        <f>SUM(L8:L28)</f>
        <v>0</v>
      </c>
      <c r="M29" s="40">
        <f>SUM(M8:M28)</f>
        <v>0</v>
      </c>
      <c r="N29" s="24"/>
      <c r="O29" s="40">
        <f>SUM(O8:O28)</f>
        <v>0</v>
      </c>
      <c r="P29" s="40" t="str">
        <f t="shared" si="1"/>
        <v/>
      </c>
      <c r="Q29" s="41"/>
    </row>
    <row r="30" ht="15" customHeight="1" spans="1:17">
      <c r="A30" s="28" t="s">
        <v>514</v>
      </c>
      <c r="B30" s="28"/>
      <c r="C30" s="28"/>
      <c r="D30" s="27"/>
      <c r="E30" s="107"/>
      <c r="F30" s="33"/>
      <c r="G30" s="27"/>
      <c r="H30" s="27"/>
      <c r="I30" s="31"/>
      <c r="J30" s="30"/>
      <c r="K30" s="34"/>
      <c r="L30" s="31"/>
      <c r="M30" s="31"/>
      <c r="N30" s="27"/>
      <c r="O30" s="31">
        <v>0</v>
      </c>
      <c r="P30" s="31" t="str">
        <f t="shared" si="1"/>
        <v/>
      </c>
      <c r="Q30" s="33"/>
    </row>
    <row r="31" s="14" customFormat="1" ht="15" customHeight="1" spans="1:17">
      <c r="A31" s="98" t="s">
        <v>478</v>
      </c>
      <c r="B31" s="98"/>
      <c r="C31" s="98"/>
      <c r="D31" s="24"/>
      <c r="E31" s="109"/>
      <c r="F31" s="24"/>
      <c r="G31" s="24"/>
      <c r="H31" s="24"/>
      <c r="I31" s="40">
        <f>I29-I30</f>
        <v>0</v>
      </c>
      <c r="J31" s="38">
        <f>J29-J30</f>
        <v>0</v>
      </c>
      <c r="K31" s="39">
        <f>K29-K30</f>
        <v>0</v>
      </c>
      <c r="L31" s="40">
        <f>L29-L30</f>
        <v>0</v>
      </c>
      <c r="M31" s="40">
        <f>M29-M30</f>
        <v>0</v>
      </c>
      <c r="N31" s="24"/>
      <c r="O31" s="40">
        <f>O29-O30</f>
        <v>0</v>
      </c>
      <c r="P31" s="40" t="str">
        <f t="shared" si="1"/>
        <v/>
      </c>
      <c r="Q31" s="41"/>
    </row>
  </sheetData>
  <mergeCells count="18">
    <mergeCell ref="A2:Q2"/>
    <mergeCell ref="A3:Q3"/>
    <mergeCell ref="I6:J6"/>
    <mergeCell ref="K6:L6"/>
    <mergeCell ref="M6:O6"/>
    <mergeCell ref="A29:C29"/>
    <mergeCell ref="A30:C30"/>
    <mergeCell ref="A31:C31"/>
    <mergeCell ref="A6:A7"/>
    <mergeCell ref="B6:B7"/>
    <mergeCell ref="C6:C7"/>
    <mergeCell ref="D6:D7"/>
    <mergeCell ref="E6:E7"/>
    <mergeCell ref="F6:F7"/>
    <mergeCell ref="G6:G7"/>
    <mergeCell ref="H6:H7"/>
    <mergeCell ref="P6:P7"/>
    <mergeCell ref="Q6:Q7"/>
  </mergeCells>
  <hyperlinks>
    <hyperlink ref="A1" location="索引目录!D47" display="返回索引页"/>
    <hyperlink ref="B1" location="非流动资产评估汇总!B35" display="返回"/>
  </hyperlinks>
  <printOptions horizontalCentered="1"/>
  <pageMargins left="0.156944444444444" right="0.156944444444444" top="0.984027777777778" bottom="0.786805555555556" header="0.786805555555556" footer="0.393055555555556"/>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dimension ref="A1:Q32"/>
  <sheetViews>
    <sheetView zoomScale="90" zoomScaleNormal="90" workbookViewId="0">
      <pane ySplit="7" topLeftCell="A20" activePane="bottomLeft" state="frozen"/>
      <selection/>
      <selection pane="bottomLeft" activeCell="N36" sqref="N36"/>
    </sheetView>
  </sheetViews>
  <sheetFormatPr defaultColWidth="9" defaultRowHeight="15.75" customHeight="1"/>
  <cols>
    <col min="1" max="1" width="5.08333333333333" style="15" customWidth="1"/>
    <col min="2" max="2" width="8.75" style="15" customWidth="1"/>
    <col min="3" max="3" width="12.3333333333333" style="15" customWidth="1"/>
    <col min="4" max="5" width="8.58333333333333" style="15" customWidth="1"/>
    <col min="6" max="7" width="5.75" style="15" customWidth="1"/>
    <col min="8" max="9" width="8.75" style="15" customWidth="1"/>
    <col min="10" max="10" width="9.75" style="15" hidden="1" customWidth="1" outlineLevel="1"/>
    <col min="11" max="11" width="9.25" style="15" hidden="1" customWidth="1" outlineLevel="1"/>
    <col min="12" max="12" width="11.25" style="15" customWidth="1" collapsed="1"/>
    <col min="13" max="13" width="11.25" style="15" customWidth="1"/>
    <col min="14" max="14" width="14.25" style="15" customWidth="1"/>
    <col min="15" max="15" width="6.83333333333333" style="15" customWidth="1"/>
    <col min="16" max="16" width="7.75" style="15" customWidth="1"/>
    <col min="17" max="17" width="6.75" style="15" customWidth="1"/>
    <col min="18" max="16384" width="9" style="15"/>
  </cols>
  <sheetData>
    <row r="1" s="85" customFormat="1" ht="10.5" spans="1:17">
      <c r="A1" s="90" t="s">
        <v>412</v>
      </c>
      <c r="B1" s="86" t="s">
        <v>362</v>
      </c>
      <c r="C1" s="87"/>
      <c r="D1" s="87"/>
      <c r="E1" s="87"/>
      <c r="F1" s="87"/>
      <c r="G1" s="87"/>
      <c r="H1" s="87"/>
      <c r="I1" s="87"/>
      <c r="J1" s="87"/>
      <c r="K1" s="87"/>
      <c r="L1" s="87"/>
      <c r="M1" s="87"/>
      <c r="N1" s="87"/>
      <c r="O1" s="87"/>
      <c r="P1" s="87"/>
      <c r="Q1" s="87"/>
    </row>
    <row r="2" s="12" customFormat="1" ht="30" customHeight="1" spans="1:17">
      <c r="A2" s="19" t="s">
        <v>944</v>
      </c>
      <c r="B2" s="19"/>
      <c r="C2" s="19"/>
      <c r="D2" s="19"/>
      <c r="E2" s="19"/>
      <c r="F2" s="19"/>
      <c r="G2" s="19"/>
      <c r="H2" s="19"/>
      <c r="I2" s="19"/>
      <c r="J2" s="19"/>
      <c r="K2" s="19"/>
      <c r="L2" s="19"/>
      <c r="M2" s="19"/>
      <c r="N2" s="19"/>
      <c r="O2" s="19"/>
      <c r="P2" s="19"/>
      <c r="Q2" s="19"/>
    </row>
    <row r="3" ht="15" customHeight="1" spans="1:17">
      <c r="A3" s="20" t="e">
        <f>CONCATENATE(#REF!,#REF!,#REF!,#REF!,#REF!,#REF!,#REF!)</f>
        <v>#REF!</v>
      </c>
      <c r="B3" s="20"/>
      <c r="C3" s="20"/>
      <c r="D3" s="20"/>
      <c r="E3" s="20"/>
      <c r="F3" s="20"/>
      <c r="G3" s="20"/>
      <c r="H3" s="21"/>
      <c r="I3" s="21"/>
      <c r="J3" s="21"/>
      <c r="K3" s="21"/>
      <c r="L3" s="21"/>
      <c r="M3" s="21"/>
      <c r="N3" s="21"/>
      <c r="O3" s="21"/>
      <c r="P3" s="21"/>
      <c r="Q3" s="21"/>
    </row>
    <row r="4" ht="15" customHeight="1" spans="1:17">
      <c r="A4" s="20"/>
      <c r="B4" s="20"/>
      <c r="C4" s="20"/>
      <c r="D4" s="20"/>
      <c r="E4" s="20"/>
      <c r="F4" s="20"/>
      <c r="G4" s="20"/>
      <c r="H4" s="21"/>
      <c r="I4" s="21"/>
      <c r="J4" s="22"/>
      <c r="K4" s="21"/>
      <c r="L4" s="21"/>
      <c r="M4" s="21"/>
      <c r="N4" s="21"/>
      <c r="O4" s="21"/>
      <c r="P4" s="21"/>
      <c r="Q4" s="21" t="s">
        <v>945</v>
      </c>
    </row>
    <row r="5" ht="15" customHeight="1" spans="1:17">
      <c r="A5" s="23" t="e">
        <f>#REF!&amp;#REF!</f>
        <v>#REF!</v>
      </c>
      <c r="Q5" s="22" t="s">
        <v>282</v>
      </c>
    </row>
    <row r="6" s="13" customFormat="1" ht="15" customHeight="1" spans="1:17">
      <c r="A6" s="24" t="s">
        <v>283</v>
      </c>
      <c r="B6" s="52" t="s">
        <v>946</v>
      </c>
      <c r="C6" s="52" t="s">
        <v>947</v>
      </c>
      <c r="D6" s="52" t="s">
        <v>555</v>
      </c>
      <c r="E6" s="52" t="s">
        <v>821</v>
      </c>
      <c r="F6" s="52" t="s">
        <v>556</v>
      </c>
      <c r="G6" s="52" t="s">
        <v>557</v>
      </c>
      <c r="H6" s="52" t="s">
        <v>948</v>
      </c>
      <c r="I6" s="52" t="s">
        <v>474</v>
      </c>
      <c r="J6" s="24" t="s">
        <v>243</v>
      </c>
      <c r="K6" s="25"/>
      <c r="L6" s="102" t="s">
        <v>244</v>
      </c>
      <c r="M6" s="103"/>
      <c r="N6" s="56" t="s">
        <v>245</v>
      </c>
      <c r="O6" s="56" t="s">
        <v>246</v>
      </c>
      <c r="P6" s="52" t="s">
        <v>285</v>
      </c>
      <c r="Q6" s="52" t="s">
        <v>419</v>
      </c>
    </row>
    <row r="7" s="13" customFormat="1" ht="15" customHeight="1" spans="1:17">
      <c r="A7" s="24"/>
      <c r="B7" s="52"/>
      <c r="C7" s="24"/>
      <c r="D7" s="24"/>
      <c r="E7" s="24"/>
      <c r="F7" s="24"/>
      <c r="G7" s="24"/>
      <c r="H7" s="24"/>
      <c r="I7" s="24"/>
      <c r="J7" s="24" t="s">
        <v>735</v>
      </c>
      <c r="K7" s="25" t="s">
        <v>736</v>
      </c>
      <c r="L7" s="36" t="s">
        <v>735</v>
      </c>
      <c r="M7" s="24" t="s">
        <v>736</v>
      </c>
      <c r="N7" s="57"/>
      <c r="O7" s="57"/>
      <c r="P7" s="24"/>
      <c r="Q7" s="24"/>
    </row>
    <row r="8" ht="15" customHeight="1" spans="1:17">
      <c r="A8" s="27"/>
      <c r="B8" s="28"/>
      <c r="C8" s="28"/>
      <c r="D8" s="28"/>
      <c r="E8" s="28"/>
      <c r="F8" s="27"/>
      <c r="G8" s="27"/>
      <c r="H8" s="29"/>
      <c r="I8" s="29"/>
      <c r="J8" s="31"/>
      <c r="K8" s="30"/>
      <c r="L8" s="34"/>
      <c r="M8" s="31"/>
      <c r="N8" s="31"/>
      <c r="O8" s="31" t="str">
        <f>IF(OR(AND(M8=0,N8=0),N8=0),"",N8-M8)</f>
        <v/>
      </c>
      <c r="P8" s="31" t="str">
        <f>IF(ISERROR(O8/M8),"",O8/ABS(M8)*100)</f>
        <v/>
      </c>
      <c r="Q8" s="33"/>
    </row>
    <row r="9" ht="15" customHeight="1" spans="1:17">
      <c r="A9" s="27"/>
      <c r="B9" s="28"/>
      <c r="C9" s="28"/>
      <c r="D9" s="28"/>
      <c r="E9" s="28"/>
      <c r="F9" s="27"/>
      <c r="G9" s="27"/>
      <c r="H9" s="29"/>
      <c r="I9" s="29"/>
      <c r="J9" s="31"/>
      <c r="K9" s="30"/>
      <c r="L9" s="34"/>
      <c r="M9" s="31"/>
      <c r="N9" s="31"/>
      <c r="O9" s="31" t="str">
        <f t="shared" ref="O9:O32" si="0">IF(OR(AND(M9=0,N9=0),N9=0),"",N9-M9)</f>
        <v/>
      </c>
      <c r="P9" s="31" t="str">
        <f t="shared" ref="P9:P32" si="1">IF(ISERROR(O9/M9),"",O9/ABS(M9)*100)</f>
        <v/>
      </c>
      <c r="Q9" s="33"/>
    </row>
    <row r="10" ht="15" customHeight="1" spans="1:17">
      <c r="A10" s="27"/>
      <c r="B10" s="28"/>
      <c r="C10" s="28"/>
      <c r="D10" s="28"/>
      <c r="E10" s="28"/>
      <c r="F10" s="27"/>
      <c r="G10" s="27"/>
      <c r="H10" s="29"/>
      <c r="I10" s="29"/>
      <c r="J10" s="31"/>
      <c r="K10" s="30"/>
      <c r="L10" s="34"/>
      <c r="M10" s="31"/>
      <c r="N10" s="31"/>
      <c r="O10" s="31" t="str">
        <f t="shared" si="0"/>
        <v/>
      </c>
      <c r="P10" s="31" t="str">
        <f t="shared" si="1"/>
        <v/>
      </c>
      <c r="Q10" s="33"/>
    </row>
    <row r="11" ht="15" customHeight="1" spans="1:17">
      <c r="A11" s="27"/>
      <c r="B11" s="28"/>
      <c r="C11" s="28"/>
      <c r="D11" s="28"/>
      <c r="E11" s="28"/>
      <c r="F11" s="27"/>
      <c r="G11" s="27"/>
      <c r="H11" s="29"/>
      <c r="I11" s="29"/>
      <c r="J11" s="31"/>
      <c r="K11" s="30"/>
      <c r="L11" s="34"/>
      <c r="M11" s="31"/>
      <c r="N11" s="31"/>
      <c r="O11" s="31" t="str">
        <f t="shared" si="0"/>
        <v/>
      </c>
      <c r="P11" s="31" t="str">
        <f t="shared" si="1"/>
        <v/>
      </c>
      <c r="Q11" s="33"/>
    </row>
    <row r="12" ht="15" customHeight="1" spans="1:17">
      <c r="A12" s="27"/>
      <c r="B12" s="28"/>
      <c r="C12" s="28"/>
      <c r="D12" s="28"/>
      <c r="E12" s="28"/>
      <c r="F12" s="27"/>
      <c r="G12" s="27"/>
      <c r="H12" s="29"/>
      <c r="I12" s="29"/>
      <c r="J12" s="31"/>
      <c r="K12" s="30"/>
      <c r="L12" s="34"/>
      <c r="M12" s="31"/>
      <c r="N12" s="31"/>
      <c r="O12" s="31"/>
      <c r="P12" s="31"/>
      <c r="Q12" s="33"/>
    </row>
    <row r="13" ht="15" customHeight="1" spans="1:17">
      <c r="A13" s="27"/>
      <c r="B13" s="28"/>
      <c r="C13" s="28"/>
      <c r="D13" s="28"/>
      <c r="E13" s="28"/>
      <c r="F13" s="27"/>
      <c r="G13" s="27"/>
      <c r="H13" s="29"/>
      <c r="I13" s="29"/>
      <c r="J13" s="31"/>
      <c r="K13" s="30"/>
      <c r="L13" s="34"/>
      <c r="M13" s="31"/>
      <c r="N13" s="31"/>
      <c r="O13" s="31"/>
      <c r="P13" s="31"/>
      <c r="Q13" s="33"/>
    </row>
    <row r="14" ht="15" customHeight="1" spans="1:17">
      <c r="A14" s="27"/>
      <c r="B14" s="28"/>
      <c r="C14" s="28"/>
      <c r="D14" s="28"/>
      <c r="E14" s="28"/>
      <c r="F14" s="27"/>
      <c r="G14" s="27"/>
      <c r="H14" s="29"/>
      <c r="I14" s="29"/>
      <c r="J14" s="31"/>
      <c r="K14" s="30"/>
      <c r="L14" s="34"/>
      <c r="M14" s="31"/>
      <c r="N14" s="31"/>
      <c r="O14" s="31"/>
      <c r="P14" s="31"/>
      <c r="Q14" s="33"/>
    </row>
    <row r="15" ht="15" customHeight="1" spans="1:17">
      <c r="A15" s="27"/>
      <c r="B15" s="28"/>
      <c r="C15" s="28"/>
      <c r="D15" s="28"/>
      <c r="E15" s="28"/>
      <c r="F15" s="27"/>
      <c r="G15" s="27"/>
      <c r="H15" s="29"/>
      <c r="I15" s="29"/>
      <c r="J15" s="31"/>
      <c r="K15" s="30"/>
      <c r="L15" s="34"/>
      <c r="M15" s="31"/>
      <c r="N15" s="31"/>
      <c r="O15" s="31"/>
      <c r="P15" s="31"/>
      <c r="Q15" s="33"/>
    </row>
    <row r="16" ht="15" customHeight="1" spans="1:17">
      <c r="A16" s="27"/>
      <c r="B16" s="28"/>
      <c r="C16" s="28"/>
      <c r="D16" s="28"/>
      <c r="E16" s="28"/>
      <c r="F16" s="27"/>
      <c r="G16" s="27"/>
      <c r="H16" s="29"/>
      <c r="I16" s="29"/>
      <c r="J16" s="31"/>
      <c r="K16" s="30"/>
      <c r="L16" s="34"/>
      <c r="M16" s="31"/>
      <c r="N16" s="31"/>
      <c r="O16" s="31"/>
      <c r="P16" s="31"/>
      <c r="Q16" s="33"/>
    </row>
    <row r="17" ht="15" customHeight="1" spans="1:17">
      <c r="A17" s="27"/>
      <c r="B17" s="28"/>
      <c r="C17" s="28"/>
      <c r="D17" s="28"/>
      <c r="E17" s="28"/>
      <c r="F17" s="27"/>
      <c r="G17" s="27"/>
      <c r="H17" s="29"/>
      <c r="I17" s="29"/>
      <c r="J17" s="31"/>
      <c r="K17" s="30"/>
      <c r="L17" s="34"/>
      <c r="M17" s="31"/>
      <c r="N17" s="31"/>
      <c r="O17" s="31"/>
      <c r="P17" s="31"/>
      <c r="Q17" s="33"/>
    </row>
    <row r="18" ht="15" customHeight="1" spans="1:17">
      <c r="A18" s="27"/>
      <c r="B18" s="28"/>
      <c r="C18" s="28"/>
      <c r="D18" s="28"/>
      <c r="E18" s="28"/>
      <c r="F18" s="27"/>
      <c r="G18" s="27"/>
      <c r="H18" s="29"/>
      <c r="I18" s="29"/>
      <c r="J18" s="31"/>
      <c r="K18" s="30"/>
      <c r="L18" s="34"/>
      <c r="M18" s="31"/>
      <c r="N18" s="31"/>
      <c r="O18" s="31"/>
      <c r="P18" s="31"/>
      <c r="Q18" s="33"/>
    </row>
    <row r="19" ht="15" customHeight="1" spans="1:17">
      <c r="A19" s="27"/>
      <c r="B19" s="28"/>
      <c r="C19" s="28"/>
      <c r="D19" s="28"/>
      <c r="E19" s="28"/>
      <c r="F19" s="27"/>
      <c r="G19" s="27"/>
      <c r="H19" s="29"/>
      <c r="I19" s="29"/>
      <c r="J19" s="31"/>
      <c r="K19" s="30"/>
      <c r="L19" s="34"/>
      <c r="M19" s="31"/>
      <c r="N19" s="31"/>
      <c r="O19" s="31"/>
      <c r="P19" s="31"/>
      <c r="Q19" s="33"/>
    </row>
    <row r="20" ht="15" customHeight="1" spans="1:17">
      <c r="A20" s="27"/>
      <c r="B20" s="28"/>
      <c r="C20" s="28"/>
      <c r="D20" s="28"/>
      <c r="E20" s="28"/>
      <c r="F20" s="27"/>
      <c r="G20" s="27"/>
      <c r="H20" s="29"/>
      <c r="I20" s="29"/>
      <c r="J20" s="31"/>
      <c r="K20" s="30"/>
      <c r="L20" s="34"/>
      <c r="M20" s="31"/>
      <c r="N20" s="31"/>
      <c r="O20" s="31"/>
      <c r="P20" s="31"/>
      <c r="Q20" s="33"/>
    </row>
    <row r="21" ht="15" customHeight="1" spans="1:17">
      <c r="A21" s="27"/>
      <c r="B21" s="28"/>
      <c r="C21" s="28"/>
      <c r="D21" s="28"/>
      <c r="E21" s="28"/>
      <c r="F21" s="27"/>
      <c r="G21" s="27"/>
      <c r="H21" s="29"/>
      <c r="I21" s="29"/>
      <c r="J21" s="31"/>
      <c r="K21" s="30"/>
      <c r="L21" s="34"/>
      <c r="M21" s="31"/>
      <c r="N21" s="31"/>
      <c r="O21" s="31" t="str">
        <f t="shared" si="0"/>
        <v/>
      </c>
      <c r="P21" s="31" t="str">
        <f t="shared" si="1"/>
        <v/>
      </c>
      <c r="Q21" s="33"/>
    </row>
    <row r="22" ht="15" customHeight="1" spans="1:17">
      <c r="A22" s="27"/>
      <c r="B22" s="28"/>
      <c r="C22" s="28"/>
      <c r="D22" s="28"/>
      <c r="E22" s="28"/>
      <c r="F22" s="27"/>
      <c r="G22" s="27"/>
      <c r="H22" s="29"/>
      <c r="I22" s="29"/>
      <c r="J22" s="31"/>
      <c r="K22" s="30"/>
      <c r="L22" s="34"/>
      <c r="M22" s="31"/>
      <c r="N22" s="31"/>
      <c r="O22" s="31" t="str">
        <f t="shared" si="0"/>
        <v/>
      </c>
      <c r="P22" s="31" t="str">
        <f t="shared" si="1"/>
        <v/>
      </c>
      <c r="Q22" s="33"/>
    </row>
    <row r="23" ht="15" customHeight="1" spans="1:17">
      <c r="A23" s="27"/>
      <c r="B23" s="28"/>
      <c r="C23" s="28"/>
      <c r="D23" s="28"/>
      <c r="E23" s="28"/>
      <c r="F23" s="27"/>
      <c r="G23" s="27"/>
      <c r="H23" s="29"/>
      <c r="I23" s="29"/>
      <c r="J23" s="31"/>
      <c r="K23" s="30"/>
      <c r="L23" s="34"/>
      <c r="M23" s="31"/>
      <c r="N23" s="31"/>
      <c r="O23" s="31" t="str">
        <f t="shared" si="0"/>
        <v/>
      </c>
      <c r="P23" s="31" t="str">
        <f t="shared" si="1"/>
        <v/>
      </c>
      <c r="Q23" s="33"/>
    </row>
    <row r="24" ht="15" customHeight="1" spans="1:17">
      <c r="A24" s="27"/>
      <c r="B24" s="28"/>
      <c r="C24" s="28"/>
      <c r="D24" s="28"/>
      <c r="E24" s="28"/>
      <c r="F24" s="27"/>
      <c r="G24" s="27"/>
      <c r="H24" s="29"/>
      <c r="I24" s="29"/>
      <c r="J24" s="31"/>
      <c r="K24" s="30"/>
      <c r="L24" s="34"/>
      <c r="M24" s="31"/>
      <c r="N24" s="31"/>
      <c r="O24" s="31" t="str">
        <f t="shared" si="0"/>
        <v/>
      </c>
      <c r="P24" s="31" t="str">
        <f t="shared" si="1"/>
        <v/>
      </c>
      <c r="Q24" s="33"/>
    </row>
    <row r="25" ht="15" customHeight="1" spans="1:17">
      <c r="A25" s="27"/>
      <c r="B25" s="28"/>
      <c r="C25" s="28"/>
      <c r="D25" s="28"/>
      <c r="E25" s="28"/>
      <c r="F25" s="27"/>
      <c r="G25" s="27"/>
      <c r="H25" s="29"/>
      <c r="I25" s="29"/>
      <c r="J25" s="31"/>
      <c r="K25" s="30"/>
      <c r="L25" s="34"/>
      <c r="M25" s="31"/>
      <c r="N25" s="31"/>
      <c r="O25" s="31" t="str">
        <f t="shared" si="0"/>
        <v/>
      </c>
      <c r="P25" s="31" t="str">
        <f t="shared" si="1"/>
        <v/>
      </c>
      <c r="Q25" s="33"/>
    </row>
    <row r="26" ht="15" customHeight="1" spans="1:17">
      <c r="A26" s="27"/>
      <c r="B26" s="28"/>
      <c r="C26" s="28"/>
      <c r="D26" s="28"/>
      <c r="E26" s="28"/>
      <c r="F26" s="27"/>
      <c r="G26" s="27"/>
      <c r="H26" s="29"/>
      <c r="I26" s="29"/>
      <c r="J26" s="31"/>
      <c r="K26" s="30"/>
      <c r="L26" s="34"/>
      <c r="M26" s="31"/>
      <c r="N26" s="31"/>
      <c r="O26" s="31" t="str">
        <f t="shared" si="0"/>
        <v/>
      </c>
      <c r="P26" s="31" t="str">
        <f t="shared" si="1"/>
        <v/>
      </c>
      <c r="Q26" s="33"/>
    </row>
    <row r="27" ht="15" customHeight="1" spans="1:17">
      <c r="A27" s="27"/>
      <c r="B27" s="28"/>
      <c r="C27" s="28"/>
      <c r="D27" s="28"/>
      <c r="E27" s="28"/>
      <c r="F27" s="27"/>
      <c r="G27" s="27"/>
      <c r="H27" s="29"/>
      <c r="I27" s="29"/>
      <c r="J27" s="31"/>
      <c r="K27" s="30"/>
      <c r="L27" s="34"/>
      <c r="M27" s="31"/>
      <c r="N27" s="31"/>
      <c r="O27" s="31" t="str">
        <f t="shared" si="0"/>
        <v/>
      </c>
      <c r="P27" s="31" t="str">
        <f t="shared" si="1"/>
        <v/>
      </c>
      <c r="Q27" s="33"/>
    </row>
    <row r="28" ht="15" customHeight="1" spans="1:17">
      <c r="A28" s="27"/>
      <c r="B28" s="28"/>
      <c r="C28" s="28"/>
      <c r="D28" s="28"/>
      <c r="E28" s="28"/>
      <c r="F28" s="27"/>
      <c r="G28" s="27"/>
      <c r="H28" s="29"/>
      <c r="I28" s="29"/>
      <c r="J28" s="31"/>
      <c r="K28" s="30"/>
      <c r="L28" s="34"/>
      <c r="M28" s="31"/>
      <c r="N28" s="31"/>
      <c r="O28" s="31" t="str">
        <f t="shared" si="0"/>
        <v/>
      </c>
      <c r="P28" s="31" t="str">
        <f t="shared" si="1"/>
        <v/>
      </c>
      <c r="Q28" s="33"/>
    </row>
    <row r="29" ht="15" customHeight="1" spans="1:17">
      <c r="A29" s="27"/>
      <c r="B29" s="28"/>
      <c r="C29" s="28"/>
      <c r="D29" s="28"/>
      <c r="E29" s="28"/>
      <c r="F29" s="27"/>
      <c r="G29" s="27"/>
      <c r="H29" s="29"/>
      <c r="I29" s="29"/>
      <c r="J29" s="31"/>
      <c r="K29" s="30"/>
      <c r="L29" s="34"/>
      <c r="M29" s="31"/>
      <c r="N29" s="31"/>
      <c r="O29" s="31" t="str">
        <f t="shared" si="0"/>
        <v/>
      </c>
      <c r="P29" s="31" t="str">
        <f t="shared" si="1"/>
        <v/>
      </c>
      <c r="Q29" s="33"/>
    </row>
    <row r="30" s="14" customFormat="1" ht="15" customHeight="1" spans="1:17">
      <c r="A30" s="98" t="s">
        <v>475</v>
      </c>
      <c r="B30" s="99"/>
      <c r="C30" s="99"/>
      <c r="D30" s="24"/>
      <c r="E30" s="98"/>
      <c r="F30" s="24"/>
      <c r="G30" s="24"/>
      <c r="H30" s="88"/>
      <c r="I30" s="88"/>
      <c r="J30" s="40">
        <f>SUM(J8:J29)</f>
        <v>0</v>
      </c>
      <c r="K30" s="38">
        <f>SUM(K8:K29)</f>
        <v>0</v>
      </c>
      <c r="L30" s="39">
        <f>SUM(L8:L29)</f>
        <v>0</v>
      </c>
      <c r="M30" s="40">
        <f>SUM(M8:M29)</f>
        <v>0</v>
      </c>
      <c r="N30" s="40">
        <f>SUM(N8:N29)</f>
        <v>0</v>
      </c>
      <c r="O30" s="40" t="str">
        <f t="shared" si="0"/>
        <v/>
      </c>
      <c r="P30" s="40" t="str">
        <f t="shared" si="1"/>
        <v/>
      </c>
      <c r="Q30" s="41"/>
    </row>
    <row r="31" ht="15" customHeight="1" spans="1:17">
      <c r="A31" s="28" t="s">
        <v>514</v>
      </c>
      <c r="B31" s="28"/>
      <c r="C31" s="28"/>
      <c r="D31" s="27"/>
      <c r="E31" s="33"/>
      <c r="F31" s="27"/>
      <c r="G31" s="27"/>
      <c r="H31" s="97"/>
      <c r="I31" s="97"/>
      <c r="J31" s="31"/>
      <c r="K31" s="30"/>
      <c r="L31" s="34"/>
      <c r="M31" s="31"/>
      <c r="N31" s="31"/>
      <c r="O31" s="31" t="str">
        <f t="shared" si="0"/>
        <v/>
      </c>
      <c r="P31" s="31" t="str">
        <f t="shared" si="1"/>
        <v/>
      </c>
      <c r="Q31" s="33"/>
    </row>
    <row r="32" s="14" customFormat="1" ht="15" customHeight="1" spans="1:17">
      <c r="A32" s="98" t="s">
        <v>478</v>
      </c>
      <c r="B32" s="98"/>
      <c r="C32" s="98"/>
      <c r="D32" s="24"/>
      <c r="E32" s="24"/>
      <c r="F32" s="24"/>
      <c r="G32" s="24"/>
      <c r="H32" s="88"/>
      <c r="I32" s="88"/>
      <c r="J32" s="40">
        <f>J30-J31</f>
        <v>0</v>
      </c>
      <c r="K32" s="38">
        <f>K30-K31</f>
        <v>0</v>
      </c>
      <c r="L32" s="39">
        <f>L30-L31</f>
        <v>0</v>
      </c>
      <c r="M32" s="40">
        <f>M30-M31</f>
        <v>0</v>
      </c>
      <c r="N32" s="40">
        <f>N30-N31</f>
        <v>0</v>
      </c>
      <c r="O32" s="40" t="str">
        <f t="shared" si="0"/>
        <v/>
      </c>
      <c r="P32" s="40" t="str">
        <f t="shared" si="1"/>
        <v/>
      </c>
      <c r="Q32" s="41"/>
    </row>
  </sheetData>
  <mergeCells count="20">
    <mergeCell ref="A2:Q2"/>
    <mergeCell ref="A3:Q3"/>
    <mergeCell ref="J6:K6"/>
    <mergeCell ref="L6:M6"/>
    <mergeCell ref="A30:C30"/>
    <mergeCell ref="A31:C31"/>
    <mergeCell ref="A32:C32"/>
    <mergeCell ref="A6:A7"/>
    <mergeCell ref="B6:B7"/>
    <mergeCell ref="C6:C7"/>
    <mergeCell ref="D6:D7"/>
    <mergeCell ref="E6:E7"/>
    <mergeCell ref="F6:F7"/>
    <mergeCell ref="G6:G7"/>
    <mergeCell ref="H6:H7"/>
    <mergeCell ref="I6:I7"/>
    <mergeCell ref="N6:N7"/>
    <mergeCell ref="O6:O7"/>
    <mergeCell ref="P6:P7"/>
    <mergeCell ref="Q6:Q7"/>
  </mergeCells>
  <hyperlinks>
    <hyperlink ref="A1" location="索引目录!E38" display="返回索引页"/>
    <hyperlink ref="B1" location="固定资产汇总!B23" display="返回"/>
  </hyperlinks>
  <printOptions horizontalCentered="1"/>
  <pageMargins left="0.15748031496063" right="0.15748031496063" top="0.984251968503937" bottom="0.78740157480315" header="0.78740157480315" footer="0.393700787401575"/>
  <pageSetup paperSize="9" orientation="landscape"/>
  <headerFooter alignWithMargins="0">
    <oddFooter>&amp;L&amp;9被评估单位填表人：
填表日期：      年   月   日&amp;C&amp;9评估人员：&amp;R&amp;9共&amp;N页，第&amp;P页</oddFooter>
  </headerFooter>
  <legacyDrawing r:id="rId2"/>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tabColor theme="9" tint="0.399945066682943"/>
  </sheetPr>
  <dimension ref="A1:K36"/>
  <sheetViews>
    <sheetView zoomScale="90" zoomScaleNormal="90" workbookViewId="0">
      <pane xSplit="7" ySplit="8" topLeftCell="H9" activePane="bottomRight" state="frozen"/>
      <selection/>
      <selection pane="topRight"/>
      <selection pane="bottomLeft"/>
      <selection pane="bottomRight" activeCell="I15" sqref="I15"/>
    </sheetView>
  </sheetViews>
  <sheetFormatPr defaultColWidth="9" defaultRowHeight="15.75" customHeight="1"/>
  <cols>
    <col min="1" max="1" width="7.58333333333333" style="15" customWidth="1"/>
    <col min="2" max="2" width="34" style="15" customWidth="1"/>
    <col min="3" max="3" width="20.5833333333333" style="15" hidden="1" customWidth="1" outlineLevel="1"/>
    <col min="4" max="4" width="20.5833333333333" style="15" customWidth="1" collapsed="1"/>
    <col min="5" max="7" width="20.5833333333333" style="15" customWidth="1"/>
    <col min="8" max="16384" width="9" style="15"/>
  </cols>
  <sheetData>
    <row r="1" s="11" customFormat="1" ht="10.5" spans="1:11">
      <c r="A1" s="17" t="s">
        <v>361</v>
      </c>
      <c r="B1" s="17" t="s">
        <v>362</v>
      </c>
      <c r="C1" s="18"/>
      <c r="D1" s="18"/>
      <c r="E1" s="18"/>
      <c r="F1" s="18"/>
      <c r="G1" s="18"/>
    </row>
    <row r="2" s="12" customFormat="1" ht="30" customHeight="1" spans="1:11">
      <c r="A2" s="19" t="s">
        <v>949</v>
      </c>
      <c r="B2" s="19"/>
      <c r="C2" s="19"/>
      <c r="D2" s="19"/>
      <c r="E2" s="19"/>
      <c r="F2" s="19"/>
      <c r="G2" s="19"/>
    </row>
    <row r="3" ht="15" customHeight="1" spans="1:11">
      <c r="A3" s="20" t="e">
        <f>CONCATENATE(#REF!,#REF!,#REF!,#REF!,#REF!,#REF!,#REF!)</f>
        <v>#REF!</v>
      </c>
      <c r="B3" s="20"/>
      <c r="C3" s="20"/>
      <c r="D3" s="20"/>
      <c r="E3" s="20"/>
      <c r="F3" s="20"/>
      <c r="G3" s="20"/>
    </row>
    <row r="4" ht="15" customHeight="1" spans="1:11">
      <c r="A4" s="20"/>
      <c r="B4" s="20"/>
      <c r="C4" s="20"/>
      <c r="D4" s="20"/>
      <c r="E4" s="20"/>
      <c r="F4" s="20"/>
      <c r="G4" s="22" t="s">
        <v>950</v>
      </c>
      <c r="K4" s="22"/>
    </row>
    <row r="5" ht="15" customHeight="1" spans="1:11">
      <c r="A5" s="23" t="e">
        <f>#REF!&amp;#REF!</f>
        <v>#REF!</v>
      </c>
      <c r="G5" s="63" t="s">
        <v>133</v>
      </c>
    </row>
    <row r="6" s="13" customFormat="1" ht="15" customHeight="1" spans="1:11">
      <c r="A6" s="64" t="s">
        <v>365</v>
      </c>
      <c r="B6" s="64" t="s">
        <v>366</v>
      </c>
      <c r="C6" s="65" t="s">
        <v>367</v>
      </c>
      <c r="D6" s="64" t="s">
        <v>244</v>
      </c>
      <c r="E6" s="64" t="s">
        <v>369</v>
      </c>
      <c r="F6" s="66" t="s">
        <v>246</v>
      </c>
      <c r="G6" s="64" t="s">
        <v>431</v>
      </c>
    </row>
    <row r="7" ht="15" customHeight="1" outlineLevel="1" spans="1:11">
      <c r="A7" s="67" t="s">
        <v>951</v>
      </c>
      <c r="B7" s="101" t="s">
        <v>952</v>
      </c>
      <c r="C7" s="30">
        <f>'无形-土地使用权'!L29</f>
        <v>0</v>
      </c>
      <c r="D7" s="34">
        <f>'无形-土地使用权'!M29</f>
        <v>0</v>
      </c>
      <c r="E7" s="31">
        <f>'无形-土地使用权'!N29</f>
        <v>0</v>
      </c>
      <c r="F7" s="68" t="str">
        <f>IF(OR(AND(D7=0,E7=0),E7=0),"",E7-D7)</f>
        <v/>
      </c>
      <c r="G7" s="68" t="str">
        <f>IF(ISERROR(F7/D7),"",F7/ABS(D7)*100)</f>
        <v/>
      </c>
    </row>
    <row r="8" ht="15" customHeight="1" outlineLevel="1" spans="1:11">
      <c r="A8" s="67"/>
      <c r="B8" s="101" t="s">
        <v>514</v>
      </c>
      <c r="C8" s="30">
        <f>'无形-土地使用权'!L30</f>
        <v>0</v>
      </c>
      <c r="D8" s="34">
        <f>'无形-土地使用权'!M30</f>
        <v>0</v>
      </c>
      <c r="E8" s="31">
        <f>'无形-土地使用权'!N30</f>
        <v>0</v>
      </c>
      <c r="F8" s="31" t="str">
        <f t="shared" ref="F8:F34" si="0">IF(OR(AND(D8=0,E8=0),E8=0),"",E8-D8)</f>
        <v/>
      </c>
      <c r="G8" s="69" t="str">
        <f t="shared" ref="G8:G34" si="1">IF(ISERROR(F8/D8),"",F8/ABS(D8)*100)</f>
        <v/>
      </c>
    </row>
    <row r="9" ht="15" customHeight="1" spans="1:11">
      <c r="A9" s="67" t="s">
        <v>951</v>
      </c>
      <c r="B9" s="101" t="s">
        <v>953</v>
      </c>
      <c r="C9" s="30">
        <f>C7-C8</f>
        <v>0</v>
      </c>
      <c r="D9" s="34">
        <f t="shared" ref="D9:E9" si="2">D7-D8</f>
        <v>0</v>
      </c>
      <c r="E9" s="31">
        <f t="shared" si="2"/>
        <v>0</v>
      </c>
      <c r="F9" s="31" t="str">
        <f t="shared" si="0"/>
        <v/>
      </c>
      <c r="G9" s="69" t="str">
        <f t="shared" si="1"/>
        <v/>
      </c>
    </row>
    <row r="10" ht="15" customHeight="1" outlineLevel="1" spans="1:11">
      <c r="A10" s="67" t="s">
        <v>954</v>
      </c>
      <c r="B10" s="101" t="s">
        <v>955</v>
      </c>
      <c r="C10" s="30">
        <f>'无形-矿业权'!J29</f>
        <v>0</v>
      </c>
      <c r="D10" s="34">
        <f>'无形-矿业权'!K29</f>
        <v>0</v>
      </c>
      <c r="E10" s="31">
        <f>'无形-矿业权'!L29</f>
        <v>0</v>
      </c>
      <c r="F10" s="31" t="str">
        <f t="shared" si="0"/>
        <v/>
      </c>
      <c r="G10" s="69" t="str">
        <f t="shared" si="1"/>
        <v/>
      </c>
    </row>
    <row r="11" ht="15" customHeight="1" outlineLevel="1" spans="1:11">
      <c r="A11" s="67"/>
      <c r="B11" s="101" t="s">
        <v>514</v>
      </c>
      <c r="C11" s="30">
        <f>'无形-矿业权'!J30</f>
        <v>0</v>
      </c>
      <c r="D11" s="34">
        <f>'无形-矿业权'!K30</f>
        <v>0</v>
      </c>
      <c r="E11" s="31">
        <f>'无形-矿业权'!L30</f>
        <v>0</v>
      </c>
      <c r="F11" s="31" t="str">
        <f t="shared" si="0"/>
        <v/>
      </c>
      <c r="G11" s="69" t="str">
        <f t="shared" si="1"/>
        <v/>
      </c>
    </row>
    <row r="12" ht="15" customHeight="1" spans="1:11">
      <c r="A12" s="67" t="s">
        <v>954</v>
      </c>
      <c r="B12" s="101" t="s">
        <v>956</v>
      </c>
      <c r="C12" s="30">
        <f>C10-C11</f>
        <v>0</v>
      </c>
      <c r="D12" s="34">
        <f t="shared" ref="D12:E12" si="3">D10-D11</f>
        <v>0</v>
      </c>
      <c r="E12" s="31">
        <f t="shared" si="3"/>
        <v>0</v>
      </c>
      <c r="F12" s="31" t="str">
        <f t="shared" si="0"/>
        <v/>
      </c>
      <c r="G12" s="69" t="str">
        <f t="shared" si="1"/>
        <v/>
      </c>
    </row>
    <row r="13" ht="15" customHeight="1" outlineLevel="1" spans="1:11">
      <c r="A13" s="67" t="s">
        <v>957</v>
      </c>
      <c r="B13" s="101" t="s">
        <v>958</v>
      </c>
      <c r="C13" s="30">
        <f>'无形-海域使用权'!L29</f>
        <v>0</v>
      </c>
      <c r="D13" s="34">
        <f>'无形-海域使用权'!M29</f>
        <v>0</v>
      </c>
      <c r="E13" s="34">
        <f>'无形-海域使用权'!N29</f>
        <v>0</v>
      </c>
      <c r="F13" s="31" t="str">
        <f t="shared" si="0"/>
        <v/>
      </c>
      <c r="G13" s="69" t="str">
        <f t="shared" si="1"/>
        <v/>
      </c>
    </row>
    <row r="14" ht="15" customHeight="1" outlineLevel="1" spans="1:11">
      <c r="A14" s="67"/>
      <c r="B14" s="101" t="s">
        <v>514</v>
      </c>
      <c r="C14" s="30">
        <f>'无形-海域使用权'!L30</f>
        <v>0</v>
      </c>
      <c r="D14" s="34">
        <f>'无形-海域使用权'!M30</f>
        <v>0</v>
      </c>
      <c r="E14" s="34">
        <f>'无形-海域使用权'!N30</f>
        <v>0</v>
      </c>
      <c r="F14" s="31" t="str">
        <f t="shared" si="0"/>
        <v/>
      </c>
      <c r="G14" s="69" t="str">
        <f t="shared" si="1"/>
        <v/>
      </c>
    </row>
    <row r="15" ht="15" customHeight="1" spans="1:11">
      <c r="A15" s="67" t="s">
        <v>957</v>
      </c>
      <c r="B15" s="101" t="s">
        <v>959</v>
      </c>
      <c r="C15" s="30">
        <f>C13-C14</f>
        <v>0</v>
      </c>
      <c r="D15" s="34">
        <f>D13-D14</f>
        <v>0</v>
      </c>
      <c r="E15" s="31">
        <f>E13-E14</f>
        <v>0</v>
      </c>
      <c r="F15" s="31" t="str">
        <f t="shared" si="0"/>
        <v/>
      </c>
      <c r="G15" s="69" t="str">
        <f t="shared" si="1"/>
        <v/>
      </c>
    </row>
    <row r="16" ht="15" customHeight="1" outlineLevel="1" spans="1:11">
      <c r="A16" s="67" t="s">
        <v>960</v>
      </c>
      <c r="B16" s="101" t="s">
        <v>961</v>
      </c>
      <c r="C16" s="30">
        <f>'无形-其他'!F29</f>
        <v>0</v>
      </c>
      <c r="D16" s="34">
        <f>'无形-其他'!G29</f>
        <v>0</v>
      </c>
      <c r="E16" s="31">
        <f>'无形-其他'!I29</f>
        <v>0</v>
      </c>
      <c r="F16" s="31" t="str">
        <f t="shared" si="0"/>
        <v/>
      </c>
      <c r="G16" s="69" t="str">
        <f t="shared" si="1"/>
        <v/>
      </c>
    </row>
    <row r="17" ht="15" customHeight="1" outlineLevel="1" spans="1:7">
      <c r="A17" s="67"/>
      <c r="B17" s="101" t="s">
        <v>514</v>
      </c>
      <c r="C17" s="30">
        <f>'无形-其他'!F30</f>
        <v>0</v>
      </c>
      <c r="D17" s="34">
        <f>'无形-其他'!G30</f>
        <v>0</v>
      </c>
      <c r="E17" s="31">
        <f>'无形-其他'!I30</f>
        <v>0</v>
      </c>
      <c r="F17" s="31" t="str">
        <f t="shared" si="0"/>
        <v/>
      </c>
      <c r="G17" s="69" t="str">
        <f t="shared" si="1"/>
        <v/>
      </c>
    </row>
    <row r="18" ht="15" customHeight="1" spans="1:7">
      <c r="A18" s="67" t="s">
        <v>960</v>
      </c>
      <c r="B18" s="101" t="s">
        <v>962</v>
      </c>
      <c r="C18" s="30">
        <f>C16-C17</f>
        <v>0</v>
      </c>
      <c r="D18" s="34">
        <f t="shared" ref="D18:E18" si="4">D16-D17</f>
        <v>0</v>
      </c>
      <c r="E18" s="31">
        <f t="shared" si="4"/>
        <v>0</v>
      </c>
      <c r="F18" s="31" t="str">
        <f t="shared" si="0"/>
        <v/>
      </c>
      <c r="G18" s="69" t="str">
        <f t="shared" si="1"/>
        <v/>
      </c>
    </row>
    <row r="19" ht="15" customHeight="1" spans="1:7">
      <c r="A19" s="67"/>
      <c r="B19" s="101"/>
      <c r="C19" s="30"/>
      <c r="D19" s="34"/>
      <c r="E19" s="31"/>
      <c r="F19" s="31" t="str">
        <f t="shared" si="0"/>
        <v/>
      </c>
      <c r="G19" s="69" t="str">
        <f t="shared" si="1"/>
        <v/>
      </c>
    </row>
    <row r="20" ht="15" customHeight="1" spans="1:7">
      <c r="A20" s="67"/>
      <c r="B20" s="101"/>
      <c r="C20" s="30"/>
      <c r="D20" s="34"/>
      <c r="E20" s="31"/>
      <c r="F20" s="31" t="str">
        <f t="shared" si="0"/>
        <v/>
      </c>
      <c r="G20" s="69" t="str">
        <f t="shared" si="1"/>
        <v/>
      </c>
    </row>
    <row r="21" ht="15" customHeight="1" spans="1:7">
      <c r="A21" s="67"/>
      <c r="B21" s="101"/>
      <c r="C21" s="30"/>
      <c r="D21" s="34"/>
      <c r="E21" s="31"/>
      <c r="F21" s="31" t="str">
        <f t="shared" si="0"/>
        <v/>
      </c>
      <c r="G21" s="69" t="str">
        <f t="shared" si="1"/>
        <v/>
      </c>
    </row>
    <row r="22" ht="15" customHeight="1" spans="1:7">
      <c r="A22" s="67"/>
      <c r="B22" s="101"/>
      <c r="C22" s="30"/>
      <c r="D22" s="34"/>
      <c r="E22" s="31"/>
      <c r="F22" s="31" t="str">
        <f t="shared" si="0"/>
        <v/>
      </c>
      <c r="G22" s="69" t="str">
        <f t="shared" si="1"/>
        <v/>
      </c>
    </row>
    <row r="23" ht="15" customHeight="1" spans="1:7">
      <c r="A23" s="67"/>
      <c r="B23" s="101"/>
      <c r="C23" s="30"/>
      <c r="D23" s="34"/>
      <c r="E23" s="31"/>
      <c r="F23" s="31" t="str">
        <f t="shared" si="0"/>
        <v/>
      </c>
      <c r="G23" s="69" t="str">
        <f t="shared" si="1"/>
        <v/>
      </c>
    </row>
    <row r="24" ht="15" customHeight="1" spans="1:7">
      <c r="A24" s="67"/>
      <c r="B24" s="101"/>
      <c r="C24" s="30"/>
      <c r="D24" s="34"/>
      <c r="E24" s="31"/>
      <c r="F24" s="31" t="str">
        <f t="shared" si="0"/>
        <v/>
      </c>
      <c r="G24" s="69" t="str">
        <f t="shared" si="1"/>
        <v/>
      </c>
    </row>
    <row r="25" ht="15" customHeight="1" spans="1:7">
      <c r="A25" s="67"/>
      <c r="B25" s="101"/>
      <c r="C25" s="30"/>
      <c r="D25" s="34"/>
      <c r="E25" s="31"/>
      <c r="F25" s="31" t="str">
        <f t="shared" si="0"/>
        <v/>
      </c>
      <c r="G25" s="69" t="str">
        <f t="shared" si="1"/>
        <v/>
      </c>
    </row>
    <row r="26" ht="15" customHeight="1" spans="1:7">
      <c r="A26" s="67"/>
      <c r="B26" s="101"/>
      <c r="C26" s="30"/>
      <c r="D26" s="34"/>
      <c r="E26" s="31"/>
      <c r="F26" s="31" t="str">
        <f t="shared" si="0"/>
        <v/>
      </c>
      <c r="G26" s="69" t="str">
        <f t="shared" si="1"/>
        <v/>
      </c>
    </row>
    <row r="27" ht="15" customHeight="1" spans="1:7">
      <c r="A27" s="67"/>
      <c r="B27" s="101"/>
      <c r="C27" s="30"/>
      <c r="D27" s="34"/>
      <c r="E27" s="31"/>
      <c r="F27" s="31" t="str">
        <f t="shared" si="0"/>
        <v/>
      </c>
      <c r="G27" s="69" t="str">
        <f t="shared" si="1"/>
        <v/>
      </c>
    </row>
    <row r="28" ht="15" customHeight="1" spans="1:7">
      <c r="A28" s="67"/>
      <c r="B28" s="101"/>
      <c r="C28" s="30"/>
      <c r="D28" s="34"/>
      <c r="E28" s="31"/>
      <c r="F28" s="31" t="str">
        <f t="shared" si="0"/>
        <v/>
      </c>
      <c r="G28" s="69" t="str">
        <f t="shared" si="1"/>
        <v/>
      </c>
    </row>
    <row r="29" ht="15" customHeight="1" spans="1:7">
      <c r="A29" s="67"/>
      <c r="B29" s="101"/>
      <c r="C29" s="30"/>
      <c r="D29" s="34"/>
      <c r="E29" s="31"/>
      <c r="F29" s="31" t="str">
        <f t="shared" si="0"/>
        <v/>
      </c>
      <c r="G29" s="69" t="str">
        <f t="shared" si="1"/>
        <v/>
      </c>
    </row>
    <row r="30" ht="15" customHeight="1" spans="1:7">
      <c r="A30" s="67"/>
      <c r="B30" s="101"/>
      <c r="C30" s="30"/>
      <c r="D30" s="34"/>
      <c r="E30" s="31"/>
      <c r="F30" s="31" t="str">
        <f t="shared" si="0"/>
        <v/>
      </c>
      <c r="G30" s="69" t="str">
        <f t="shared" si="1"/>
        <v/>
      </c>
    </row>
    <row r="31" ht="15" customHeight="1" spans="1:7">
      <c r="A31" s="67"/>
      <c r="B31" s="101"/>
      <c r="C31" s="30"/>
      <c r="D31" s="34"/>
      <c r="E31" s="31"/>
      <c r="F31" s="31" t="str">
        <f t="shared" si="0"/>
        <v/>
      </c>
      <c r="G31" s="69" t="str">
        <f t="shared" si="1"/>
        <v/>
      </c>
    </row>
    <row r="32" s="14" customFormat="1" ht="15" customHeight="1" spans="1:7">
      <c r="A32" s="64" t="s">
        <v>670</v>
      </c>
      <c r="B32" s="82" t="s">
        <v>963</v>
      </c>
      <c r="C32" s="38">
        <f t="shared" ref="C32:E33" si="5">SUM(C7,C10,C13,C16)</f>
        <v>0</v>
      </c>
      <c r="D32" s="39">
        <f t="shared" si="5"/>
        <v>0</v>
      </c>
      <c r="E32" s="39">
        <f t="shared" si="5"/>
        <v>0</v>
      </c>
      <c r="F32" s="40" t="str">
        <f t="shared" si="0"/>
        <v/>
      </c>
      <c r="G32" s="71" t="str">
        <f t="shared" si="1"/>
        <v/>
      </c>
    </row>
    <row r="33" ht="15" customHeight="1" spans="1:7">
      <c r="A33" s="67" t="s">
        <v>670</v>
      </c>
      <c r="B33" s="101" t="s">
        <v>514</v>
      </c>
      <c r="C33" s="30">
        <f t="shared" si="5"/>
        <v>0</v>
      </c>
      <c r="D33" s="34">
        <f t="shared" si="5"/>
        <v>0</v>
      </c>
      <c r="E33" s="34">
        <f t="shared" si="5"/>
        <v>0</v>
      </c>
      <c r="F33" s="31" t="str">
        <f t="shared" si="0"/>
        <v/>
      </c>
      <c r="G33" s="69" t="str">
        <f t="shared" si="1"/>
        <v/>
      </c>
    </row>
    <row r="34" s="14" customFormat="1" ht="15" customHeight="1" spans="1:7">
      <c r="A34" s="64" t="s">
        <v>670</v>
      </c>
      <c r="B34" s="82" t="s">
        <v>964</v>
      </c>
      <c r="C34" s="38">
        <f>C32-C33</f>
        <v>0</v>
      </c>
      <c r="D34" s="39">
        <f>D32-D33</f>
        <v>0</v>
      </c>
      <c r="E34" s="40">
        <f>E32-E33</f>
        <v>0</v>
      </c>
      <c r="F34" s="40" t="str">
        <f t="shared" si="0"/>
        <v/>
      </c>
      <c r="G34" s="71" t="str">
        <f t="shared" si="1"/>
        <v/>
      </c>
    </row>
    <row r="35" ht="15" customHeight="1" spans="1:7">
      <c r="A35" s="15" t="e">
        <f>CONCATENATE(#REF!,#REF!)</f>
        <v>#REF!</v>
      </c>
      <c r="E35" s="15" t="e">
        <f>"评估人员："&amp;#REF!</f>
        <v>#REF!</v>
      </c>
      <c r="G35" s="63" t="s">
        <v>401</v>
      </c>
    </row>
    <row r="36" ht="15" customHeight="1" spans="1:7">
      <c r="A36" s="15" t="e">
        <f>CONCATENATE(#REF!,#REF!,#REF!,#REF!,#REF!,#REF!,#REF!)</f>
        <v>#REF!</v>
      </c>
    </row>
  </sheetData>
  <mergeCells count="2">
    <mergeCell ref="A2:G2"/>
    <mergeCell ref="A3:G3"/>
  </mergeCells>
  <hyperlinks>
    <hyperlink ref="A1" location="索引目录!C48" display="返回索引页"/>
    <hyperlink ref="B7" location="'无形-土地使用权'!A1" display="无形资产-土地使用权余额"/>
    <hyperlink ref="B1" location="非流动资产评估汇总!B38" display="返回"/>
    <hyperlink ref="B16" location="'无形-其他'!B1" display="无形资产-其他无形资产余额"/>
    <hyperlink ref="B10" location="'无形-矿业权'!B1" display="无形资产-矿业权余额"/>
    <hyperlink ref="B9" location="'无形-土地使用权'!A1" display="无形资产-土地使用权"/>
    <hyperlink ref="B12" location="'无形-矿业权'!B1" display="无形资产-矿业权"/>
    <hyperlink ref="B18" location="'无形-其他'!B1" display="无形资产-其他无形资产"/>
    <hyperlink ref="B13" location="'无形-海域使用权'!A1" display="无形资产-海域使用权余额"/>
    <hyperlink ref="B15" location="'无形-海域使用权'!A1" display="无形资产-海域使用权"/>
  </hyperlinks>
  <printOptions horizontalCentered="1"/>
  <pageMargins left="0.393700787401575" right="0.393700787401575" top="0.984251968503937" bottom="0.47244094488189" header="0.984251968503937" footer="0.47244094488189"/>
  <pageSetup paperSize="9" fitToHeight="0" orientation="landscape"/>
  <headerFooter alignWithMargins="0">
    <oddFooter>&amp;C&amp;"宋体,常规"&amp;9
&amp;R&amp;"宋体,常规"&amp;9</oddFooter>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dimension ref="A1:R31"/>
  <sheetViews>
    <sheetView zoomScale="90" zoomScaleNormal="90" workbookViewId="0">
      <pane ySplit="6" topLeftCell="A16" activePane="bottomLeft" state="frozen"/>
      <selection/>
      <selection pane="bottomLeft" activeCell="I15" sqref="I15"/>
    </sheetView>
  </sheetViews>
  <sheetFormatPr defaultColWidth="9" defaultRowHeight="15.75" customHeight="1"/>
  <cols>
    <col min="1" max="1" width="6.08333333333333" style="15" customWidth="1"/>
    <col min="2" max="2" width="12.25" style="15" customWidth="1"/>
    <col min="3" max="3" width="9.58333333333333" style="15" customWidth="1"/>
    <col min="4" max="4" width="10.5" style="15" customWidth="1"/>
    <col min="5" max="5" width="8.25" style="15" customWidth="1"/>
    <col min="6" max="7" width="5.25" style="15" customWidth="1"/>
    <col min="8" max="9" width="5.08333333333333" style="15" customWidth="1"/>
    <col min="10" max="10" width="8" style="15" customWidth="1"/>
    <col min="11" max="11" width="11.0833333333333" style="15" customWidth="1"/>
    <col min="12" max="12" width="13" style="15" hidden="1" customWidth="1" outlineLevel="1"/>
    <col min="13" max="13" width="11.5" style="15" customWidth="1" collapsed="1"/>
    <col min="14" max="14" width="11.25" style="15" customWidth="1"/>
    <col min="15" max="15" width="9.08333333333333" style="15" customWidth="1"/>
    <col min="16" max="16" width="5.58333333333333" style="15" customWidth="1"/>
    <col min="17" max="17" width="7.58333333333333" style="15" customWidth="1"/>
    <col min="18" max="18" width="13.0833333333333" style="15" hidden="1" customWidth="1" outlineLevel="1"/>
    <col min="19" max="19" width="9" style="15" collapsed="1"/>
    <col min="20" max="16384" width="9" style="15"/>
  </cols>
  <sheetData>
    <row r="1" s="85" customFormat="1" ht="10.5" spans="1:18">
      <c r="A1" s="86" t="s">
        <v>361</v>
      </c>
      <c r="B1" s="86" t="s">
        <v>362</v>
      </c>
      <c r="C1" s="87"/>
      <c r="D1" s="87"/>
      <c r="E1" s="87"/>
      <c r="F1" s="87"/>
      <c r="G1" s="87"/>
      <c r="H1" s="87"/>
      <c r="I1" s="87"/>
      <c r="J1" s="87"/>
      <c r="K1" s="87"/>
      <c r="L1" s="87"/>
      <c r="M1" s="87"/>
      <c r="N1" s="87"/>
      <c r="O1" s="87"/>
      <c r="P1" s="87"/>
      <c r="Q1" s="87"/>
    </row>
    <row r="2" s="12" customFormat="1" ht="30" customHeight="1" spans="1:18">
      <c r="A2" s="19" t="s">
        <v>965</v>
      </c>
      <c r="B2" s="19"/>
      <c r="C2" s="19"/>
      <c r="D2" s="19"/>
      <c r="E2" s="19"/>
      <c r="F2" s="19"/>
      <c r="G2" s="19"/>
      <c r="H2" s="19"/>
      <c r="I2" s="19"/>
      <c r="J2" s="19"/>
      <c r="K2" s="19"/>
      <c r="L2" s="19"/>
      <c r="M2" s="19"/>
      <c r="N2" s="19"/>
      <c r="O2" s="19"/>
      <c r="P2" s="19"/>
      <c r="Q2" s="19"/>
    </row>
    <row r="3" ht="15" customHeight="1" spans="1:18">
      <c r="A3" s="20" t="e">
        <f>CONCATENATE(#REF!,#REF!,#REF!,#REF!,#REF!,#REF!,#REF!)</f>
        <v>#REF!</v>
      </c>
      <c r="B3" s="20"/>
      <c r="C3" s="20"/>
      <c r="D3" s="20"/>
      <c r="E3" s="20"/>
      <c r="F3" s="20"/>
      <c r="G3" s="20"/>
      <c r="H3" s="20"/>
      <c r="I3" s="20"/>
      <c r="J3" s="21"/>
      <c r="K3" s="21"/>
      <c r="L3" s="21"/>
      <c r="M3" s="21"/>
      <c r="N3" s="21"/>
      <c r="O3" s="21"/>
      <c r="P3" s="21"/>
      <c r="Q3" s="21"/>
    </row>
    <row r="4" ht="15" customHeight="1" spans="1:18">
      <c r="A4" s="20"/>
      <c r="B4" s="20"/>
      <c r="C4" s="20"/>
      <c r="D4" s="20"/>
      <c r="E4" s="20"/>
      <c r="F4" s="20"/>
      <c r="G4" s="20"/>
      <c r="H4" s="20"/>
      <c r="I4" s="20"/>
      <c r="J4" s="21"/>
      <c r="K4" s="22"/>
      <c r="L4" s="21"/>
      <c r="M4" s="21"/>
      <c r="N4" s="21"/>
      <c r="O4" s="21"/>
      <c r="P4" s="21"/>
      <c r="Q4" s="22" t="s">
        <v>966</v>
      </c>
    </row>
    <row r="5" ht="15" customHeight="1" spans="1:18">
      <c r="A5" s="23" t="e">
        <f>#REF!&amp;#REF!</f>
        <v>#REF!</v>
      </c>
      <c r="Q5" s="22" t="s">
        <v>282</v>
      </c>
    </row>
    <row r="6" s="91" customFormat="1" ht="26" spans="1:18">
      <c r="A6" s="52" t="s">
        <v>283</v>
      </c>
      <c r="B6" s="52" t="s">
        <v>743</v>
      </c>
      <c r="C6" s="52" t="s">
        <v>744</v>
      </c>
      <c r="D6" s="52" t="s">
        <v>746</v>
      </c>
      <c r="E6" s="52" t="s">
        <v>747</v>
      </c>
      <c r="F6" s="52" t="s">
        <v>748</v>
      </c>
      <c r="G6" s="52" t="s">
        <v>749</v>
      </c>
      <c r="H6" s="52" t="s">
        <v>750</v>
      </c>
      <c r="I6" s="52" t="s">
        <v>751</v>
      </c>
      <c r="J6" s="52" t="s">
        <v>752</v>
      </c>
      <c r="K6" s="52" t="s">
        <v>592</v>
      </c>
      <c r="L6" s="92" t="s">
        <v>243</v>
      </c>
      <c r="M6" s="26" t="s">
        <v>244</v>
      </c>
      <c r="N6" s="52" t="s">
        <v>245</v>
      </c>
      <c r="O6" s="52" t="s">
        <v>246</v>
      </c>
      <c r="P6" s="52" t="s">
        <v>285</v>
      </c>
      <c r="Q6" s="52" t="s">
        <v>419</v>
      </c>
      <c r="R6" s="24" t="s">
        <v>734</v>
      </c>
    </row>
    <row r="7" ht="15" customHeight="1" spans="1:18">
      <c r="A7" s="27"/>
      <c r="B7" s="98"/>
      <c r="C7" s="28"/>
      <c r="D7" s="28"/>
      <c r="E7" s="29"/>
      <c r="F7" s="27"/>
      <c r="G7" s="27"/>
      <c r="H7" s="27"/>
      <c r="I7" s="27"/>
      <c r="J7" s="31"/>
      <c r="K7" s="31"/>
      <c r="L7" s="30"/>
      <c r="M7" s="34"/>
      <c r="N7" s="31"/>
      <c r="O7" s="68" t="str">
        <f>IF(OR(AND(M7=0,N7=0),N7=0),"",N7-M7)</f>
        <v/>
      </c>
      <c r="P7" s="68" t="str">
        <f>IF(ISERROR(O7/M7),"",O7/ABS(M7)*100)</f>
        <v/>
      </c>
      <c r="Q7" s="33"/>
      <c r="R7" s="33"/>
    </row>
    <row r="8" ht="15" customHeight="1" spans="1:18">
      <c r="A8" s="27"/>
      <c r="B8" s="28"/>
      <c r="C8" s="28"/>
      <c r="D8" s="28"/>
      <c r="E8" s="29"/>
      <c r="F8" s="27"/>
      <c r="G8" s="27"/>
      <c r="H8" s="27"/>
      <c r="I8" s="27"/>
      <c r="J8" s="31"/>
      <c r="K8" s="31"/>
      <c r="L8" s="30"/>
      <c r="M8" s="34"/>
      <c r="N8" s="31"/>
      <c r="O8" s="31" t="str">
        <f t="shared" ref="O8:O31" si="0">IF(OR(AND(M8=0,N8=0),N8=0),"",N8-M8)</f>
        <v/>
      </c>
      <c r="P8" s="31" t="str">
        <f t="shared" ref="P8:P31" si="1">IF(ISERROR(O8/M8),"",O8/ABS(M8)*100)</f>
        <v/>
      </c>
      <c r="Q8" s="33"/>
      <c r="R8" s="33"/>
    </row>
    <row r="9" ht="15" customHeight="1" spans="1:18">
      <c r="A9" s="27"/>
      <c r="B9" s="28"/>
      <c r="C9" s="28"/>
      <c r="D9" s="28"/>
      <c r="E9" s="29"/>
      <c r="F9" s="27"/>
      <c r="G9" s="27"/>
      <c r="H9" s="27"/>
      <c r="I9" s="27"/>
      <c r="J9" s="31"/>
      <c r="K9" s="31"/>
      <c r="L9" s="30"/>
      <c r="M9" s="34"/>
      <c r="N9" s="31"/>
      <c r="O9" s="31" t="str">
        <f t="shared" si="0"/>
        <v/>
      </c>
      <c r="P9" s="31" t="str">
        <f t="shared" si="1"/>
        <v/>
      </c>
      <c r="Q9" s="33"/>
      <c r="R9" s="33"/>
    </row>
    <row r="10" ht="15" customHeight="1" spans="1:18">
      <c r="A10" s="27"/>
      <c r="B10" s="28"/>
      <c r="C10" s="28"/>
      <c r="D10" s="28"/>
      <c r="E10" s="29"/>
      <c r="F10" s="27"/>
      <c r="G10" s="27"/>
      <c r="H10" s="27"/>
      <c r="I10" s="27"/>
      <c r="J10" s="31"/>
      <c r="K10" s="31"/>
      <c r="L10" s="30"/>
      <c r="M10" s="34"/>
      <c r="N10" s="31"/>
      <c r="O10" s="31" t="str">
        <f t="shared" si="0"/>
        <v/>
      </c>
      <c r="P10" s="31" t="str">
        <f t="shared" si="1"/>
        <v/>
      </c>
      <c r="Q10" s="33"/>
      <c r="R10" s="33"/>
    </row>
    <row r="11" ht="15" customHeight="1" spans="1:18">
      <c r="A11" s="27"/>
      <c r="B11" s="28"/>
      <c r="C11" s="28"/>
      <c r="D11" s="28"/>
      <c r="E11" s="29"/>
      <c r="F11" s="27"/>
      <c r="G11" s="27"/>
      <c r="H11" s="27"/>
      <c r="I11" s="27"/>
      <c r="J11" s="31"/>
      <c r="K11" s="31"/>
      <c r="L11" s="30"/>
      <c r="M11" s="34"/>
      <c r="N11" s="31"/>
      <c r="O11" s="31" t="str">
        <f t="shared" si="0"/>
        <v/>
      </c>
      <c r="P11" s="31" t="str">
        <f t="shared" si="1"/>
        <v/>
      </c>
      <c r="Q11" s="33"/>
      <c r="R11" s="33"/>
    </row>
    <row r="12" ht="15" customHeight="1" spans="1:18">
      <c r="A12" s="27"/>
      <c r="B12" s="28"/>
      <c r="C12" s="28"/>
      <c r="D12" s="28"/>
      <c r="E12" s="29"/>
      <c r="F12" s="27"/>
      <c r="G12" s="27"/>
      <c r="H12" s="27"/>
      <c r="I12" s="27"/>
      <c r="J12" s="31"/>
      <c r="K12" s="31"/>
      <c r="L12" s="30"/>
      <c r="M12" s="34"/>
      <c r="N12" s="31"/>
      <c r="O12" s="31" t="str">
        <f t="shared" si="0"/>
        <v/>
      </c>
      <c r="P12" s="31" t="str">
        <f t="shared" si="1"/>
        <v/>
      </c>
      <c r="Q12" s="33"/>
      <c r="R12" s="33"/>
    </row>
    <row r="13" ht="15" customHeight="1" spans="1:18">
      <c r="A13" s="27"/>
      <c r="B13" s="28"/>
      <c r="C13" s="28"/>
      <c r="D13" s="28"/>
      <c r="E13" s="29"/>
      <c r="F13" s="27"/>
      <c r="G13" s="27"/>
      <c r="H13" s="27"/>
      <c r="I13" s="27"/>
      <c r="J13" s="31"/>
      <c r="K13" s="31"/>
      <c r="L13" s="30"/>
      <c r="M13" s="34"/>
      <c r="N13" s="31"/>
      <c r="O13" s="31" t="str">
        <f t="shared" si="0"/>
        <v/>
      </c>
      <c r="P13" s="31" t="str">
        <f t="shared" si="1"/>
        <v/>
      </c>
      <c r="Q13" s="33"/>
      <c r="R13" s="33"/>
    </row>
    <row r="14" ht="15" customHeight="1" spans="1:18">
      <c r="A14" s="27"/>
      <c r="B14" s="28"/>
      <c r="C14" s="28"/>
      <c r="D14" s="28"/>
      <c r="E14" s="29"/>
      <c r="F14" s="27"/>
      <c r="G14" s="27"/>
      <c r="H14" s="27"/>
      <c r="I14" s="27"/>
      <c r="J14" s="31"/>
      <c r="K14" s="31"/>
      <c r="L14" s="30"/>
      <c r="M14" s="34"/>
      <c r="N14" s="31"/>
      <c r="O14" s="31" t="str">
        <f t="shared" si="0"/>
        <v/>
      </c>
      <c r="P14" s="31" t="str">
        <f t="shared" si="1"/>
        <v/>
      </c>
      <c r="Q14" s="33"/>
      <c r="R14" s="33"/>
    </row>
    <row r="15" ht="15" customHeight="1" spans="1:18">
      <c r="A15" s="27"/>
      <c r="B15" s="28"/>
      <c r="C15" s="28"/>
      <c r="D15" s="28"/>
      <c r="E15" s="29"/>
      <c r="F15" s="27"/>
      <c r="G15" s="27"/>
      <c r="H15" s="27"/>
      <c r="I15" s="27"/>
      <c r="J15" s="31"/>
      <c r="K15" s="31"/>
      <c r="L15" s="30"/>
      <c r="M15" s="34"/>
      <c r="N15" s="31"/>
      <c r="O15" s="31" t="str">
        <f t="shared" si="0"/>
        <v/>
      </c>
      <c r="P15" s="31" t="str">
        <f t="shared" si="1"/>
        <v/>
      </c>
      <c r="Q15" s="33"/>
      <c r="R15" s="33"/>
    </row>
    <row r="16" ht="15" customHeight="1" spans="1:18">
      <c r="A16" s="27"/>
      <c r="B16" s="28"/>
      <c r="C16" s="28"/>
      <c r="D16" s="28"/>
      <c r="E16" s="29"/>
      <c r="F16" s="27"/>
      <c r="G16" s="27"/>
      <c r="H16" s="27"/>
      <c r="I16" s="27"/>
      <c r="J16" s="31"/>
      <c r="K16" s="31"/>
      <c r="L16" s="30"/>
      <c r="M16" s="34"/>
      <c r="N16" s="31"/>
      <c r="O16" s="31" t="str">
        <f t="shared" si="0"/>
        <v/>
      </c>
      <c r="P16" s="31" t="str">
        <f t="shared" si="1"/>
        <v/>
      </c>
      <c r="Q16" s="33"/>
      <c r="R16" s="33"/>
    </row>
    <row r="17" ht="15" customHeight="1" spans="1:18">
      <c r="A17" s="27"/>
      <c r="B17" s="28"/>
      <c r="C17" s="28"/>
      <c r="D17" s="28"/>
      <c r="E17" s="29"/>
      <c r="F17" s="27"/>
      <c r="G17" s="27"/>
      <c r="H17" s="27"/>
      <c r="I17" s="27"/>
      <c r="J17" s="31"/>
      <c r="K17" s="31"/>
      <c r="L17" s="30"/>
      <c r="M17" s="34"/>
      <c r="N17" s="31"/>
      <c r="O17" s="31" t="str">
        <f t="shared" si="0"/>
        <v/>
      </c>
      <c r="P17" s="31" t="str">
        <f t="shared" si="1"/>
        <v/>
      </c>
      <c r="Q17" s="33"/>
      <c r="R17" s="33"/>
    </row>
    <row r="18" ht="15" customHeight="1" spans="1:18">
      <c r="A18" s="27"/>
      <c r="B18" s="28"/>
      <c r="C18" s="28"/>
      <c r="D18" s="28"/>
      <c r="E18" s="29"/>
      <c r="F18" s="27"/>
      <c r="G18" s="27"/>
      <c r="H18" s="27"/>
      <c r="I18" s="27"/>
      <c r="J18" s="31"/>
      <c r="K18" s="31"/>
      <c r="L18" s="30"/>
      <c r="M18" s="34"/>
      <c r="N18" s="31"/>
      <c r="O18" s="31" t="str">
        <f t="shared" si="0"/>
        <v/>
      </c>
      <c r="P18" s="31" t="str">
        <f t="shared" si="1"/>
        <v/>
      </c>
      <c r="Q18" s="33"/>
      <c r="R18" s="33"/>
    </row>
    <row r="19" ht="15" customHeight="1" spans="1:18">
      <c r="A19" s="27"/>
      <c r="B19" s="28"/>
      <c r="C19" s="28"/>
      <c r="D19" s="28"/>
      <c r="E19" s="29"/>
      <c r="F19" s="27"/>
      <c r="G19" s="27"/>
      <c r="H19" s="27"/>
      <c r="I19" s="27"/>
      <c r="J19" s="31"/>
      <c r="K19" s="31"/>
      <c r="L19" s="30"/>
      <c r="M19" s="34"/>
      <c r="N19" s="31"/>
      <c r="O19" s="31" t="str">
        <f t="shared" si="0"/>
        <v/>
      </c>
      <c r="P19" s="31" t="str">
        <f t="shared" si="1"/>
        <v/>
      </c>
      <c r="Q19" s="33"/>
      <c r="R19" s="33"/>
    </row>
    <row r="20" ht="15" customHeight="1" spans="1:18">
      <c r="A20" s="27"/>
      <c r="B20" s="28"/>
      <c r="C20" s="28"/>
      <c r="D20" s="28"/>
      <c r="E20" s="29"/>
      <c r="F20" s="27"/>
      <c r="G20" s="27"/>
      <c r="H20" s="27"/>
      <c r="I20" s="27"/>
      <c r="J20" s="31"/>
      <c r="K20" s="31"/>
      <c r="L20" s="30"/>
      <c r="M20" s="34"/>
      <c r="N20" s="31"/>
      <c r="O20" s="31" t="str">
        <f t="shared" si="0"/>
        <v/>
      </c>
      <c r="P20" s="31" t="str">
        <f t="shared" si="1"/>
        <v/>
      </c>
      <c r="Q20" s="33"/>
      <c r="R20" s="33"/>
    </row>
    <row r="21" ht="15" customHeight="1" spans="1:18">
      <c r="A21" s="27"/>
      <c r="B21" s="28"/>
      <c r="C21" s="28"/>
      <c r="D21" s="28"/>
      <c r="E21" s="29"/>
      <c r="F21" s="27"/>
      <c r="G21" s="27"/>
      <c r="H21" s="27"/>
      <c r="I21" s="27"/>
      <c r="J21" s="31"/>
      <c r="K21" s="31"/>
      <c r="L21" s="30"/>
      <c r="M21" s="34"/>
      <c r="N21" s="31"/>
      <c r="O21" s="31" t="str">
        <f t="shared" si="0"/>
        <v/>
      </c>
      <c r="P21" s="31" t="str">
        <f t="shared" si="1"/>
        <v/>
      </c>
      <c r="Q21" s="33"/>
      <c r="R21" s="33"/>
    </row>
    <row r="22" ht="15" customHeight="1" spans="1:18">
      <c r="A22" s="27"/>
      <c r="B22" s="28"/>
      <c r="C22" s="28"/>
      <c r="D22" s="28"/>
      <c r="E22" s="29"/>
      <c r="F22" s="27"/>
      <c r="G22" s="27"/>
      <c r="H22" s="27"/>
      <c r="I22" s="27"/>
      <c r="J22" s="31"/>
      <c r="K22" s="31"/>
      <c r="L22" s="30"/>
      <c r="M22" s="34"/>
      <c r="N22" s="31"/>
      <c r="O22" s="31" t="str">
        <f t="shared" si="0"/>
        <v/>
      </c>
      <c r="P22" s="31" t="str">
        <f t="shared" si="1"/>
        <v/>
      </c>
      <c r="Q22" s="33"/>
      <c r="R22" s="33"/>
    </row>
    <row r="23" ht="15" customHeight="1" spans="1:18">
      <c r="A23" s="27"/>
      <c r="B23" s="28"/>
      <c r="C23" s="28"/>
      <c r="D23" s="28"/>
      <c r="E23" s="29"/>
      <c r="F23" s="27"/>
      <c r="G23" s="27"/>
      <c r="H23" s="27"/>
      <c r="I23" s="27"/>
      <c r="J23" s="31"/>
      <c r="K23" s="31"/>
      <c r="L23" s="30"/>
      <c r="M23" s="34"/>
      <c r="N23" s="31"/>
      <c r="O23" s="31" t="str">
        <f t="shared" si="0"/>
        <v/>
      </c>
      <c r="P23" s="31" t="str">
        <f t="shared" si="1"/>
        <v/>
      </c>
      <c r="Q23" s="33"/>
      <c r="R23" s="33"/>
    </row>
    <row r="24" ht="15" customHeight="1" spans="1:18">
      <c r="A24" s="27"/>
      <c r="B24" s="28"/>
      <c r="C24" s="28"/>
      <c r="D24" s="28"/>
      <c r="E24" s="29"/>
      <c r="F24" s="27"/>
      <c r="G24" s="27"/>
      <c r="H24" s="27"/>
      <c r="I24" s="27"/>
      <c r="J24" s="31"/>
      <c r="K24" s="31"/>
      <c r="L24" s="30"/>
      <c r="M24" s="34"/>
      <c r="N24" s="31"/>
      <c r="O24" s="31" t="str">
        <f t="shared" si="0"/>
        <v/>
      </c>
      <c r="P24" s="31" t="str">
        <f t="shared" si="1"/>
        <v/>
      </c>
      <c r="Q24" s="33"/>
      <c r="R24" s="33"/>
    </row>
    <row r="25" ht="15" customHeight="1" spans="1:18">
      <c r="A25" s="27"/>
      <c r="B25" s="28"/>
      <c r="C25" s="28"/>
      <c r="D25" s="28"/>
      <c r="E25" s="29"/>
      <c r="F25" s="27"/>
      <c r="G25" s="27"/>
      <c r="H25" s="27"/>
      <c r="I25" s="27"/>
      <c r="J25" s="31"/>
      <c r="K25" s="31"/>
      <c r="L25" s="30"/>
      <c r="M25" s="34"/>
      <c r="N25" s="31"/>
      <c r="O25" s="31" t="str">
        <f t="shared" si="0"/>
        <v/>
      </c>
      <c r="P25" s="31" t="str">
        <f t="shared" si="1"/>
        <v/>
      </c>
      <c r="Q25" s="33"/>
      <c r="R25" s="33"/>
    </row>
    <row r="26" ht="15" customHeight="1" spans="1:18">
      <c r="A26" s="27"/>
      <c r="B26" s="28"/>
      <c r="C26" s="28"/>
      <c r="D26" s="28"/>
      <c r="E26" s="29"/>
      <c r="F26" s="27"/>
      <c r="G26" s="27"/>
      <c r="H26" s="27"/>
      <c r="I26" s="27"/>
      <c r="J26" s="31"/>
      <c r="K26" s="31"/>
      <c r="L26" s="30"/>
      <c r="M26" s="34"/>
      <c r="N26" s="31"/>
      <c r="O26" s="31" t="str">
        <f t="shared" si="0"/>
        <v/>
      </c>
      <c r="P26" s="31" t="str">
        <f t="shared" si="1"/>
        <v/>
      </c>
      <c r="Q26" s="33"/>
      <c r="R26" s="33"/>
    </row>
    <row r="27" ht="15" customHeight="1" spans="1:18">
      <c r="A27" s="27"/>
      <c r="B27" s="28"/>
      <c r="C27" s="28"/>
      <c r="D27" s="28"/>
      <c r="E27" s="29"/>
      <c r="F27" s="27"/>
      <c r="G27" s="27"/>
      <c r="H27" s="27"/>
      <c r="I27" s="27"/>
      <c r="J27" s="31"/>
      <c r="K27" s="31"/>
      <c r="L27" s="30"/>
      <c r="M27" s="34"/>
      <c r="N27" s="31"/>
      <c r="O27" s="31" t="str">
        <f t="shared" si="0"/>
        <v/>
      </c>
      <c r="P27" s="31" t="str">
        <f t="shared" si="1"/>
        <v/>
      </c>
      <c r="Q27" s="33"/>
      <c r="R27" s="33"/>
    </row>
    <row r="28" ht="15" customHeight="1" spans="1:18">
      <c r="A28" s="27"/>
      <c r="B28" s="28"/>
      <c r="C28" s="28"/>
      <c r="D28" s="28"/>
      <c r="E28" s="29"/>
      <c r="F28" s="27"/>
      <c r="G28" s="27"/>
      <c r="H28" s="27"/>
      <c r="I28" s="27"/>
      <c r="J28" s="31"/>
      <c r="K28" s="31"/>
      <c r="L28" s="30"/>
      <c r="M28" s="34"/>
      <c r="N28" s="31"/>
      <c r="O28" s="31" t="str">
        <f t="shared" si="0"/>
        <v/>
      </c>
      <c r="P28" s="31" t="str">
        <f t="shared" si="1"/>
        <v/>
      </c>
      <c r="Q28" s="33"/>
      <c r="R28" s="33"/>
    </row>
    <row r="29" ht="15" customHeight="1" spans="1:18">
      <c r="A29" s="98" t="s">
        <v>475</v>
      </c>
      <c r="B29" s="99"/>
      <c r="C29" s="99"/>
      <c r="D29" s="28"/>
      <c r="E29" s="29"/>
      <c r="F29" s="27"/>
      <c r="G29" s="27"/>
      <c r="H29" s="27"/>
      <c r="I29" s="27"/>
      <c r="J29" s="31"/>
      <c r="K29" s="40">
        <f>SUM(K7:K28)</f>
        <v>0</v>
      </c>
      <c r="L29" s="40">
        <f t="shared" ref="L29:N29" si="2">SUM(L7:L28)</f>
        <v>0</v>
      </c>
      <c r="M29" s="40">
        <f t="shared" si="2"/>
        <v>0</v>
      </c>
      <c r="N29" s="40">
        <f t="shared" si="2"/>
        <v>0</v>
      </c>
      <c r="O29" s="40" t="str">
        <f t="shared" si="0"/>
        <v/>
      </c>
      <c r="P29" s="40" t="str">
        <f t="shared" si="1"/>
        <v/>
      </c>
      <c r="Q29" s="33"/>
      <c r="R29" s="33"/>
    </row>
    <row r="30" ht="15" customHeight="1" spans="1:18">
      <c r="A30" s="28" t="s">
        <v>514</v>
      </c>
      <c r="B30" s="28"/>
      <c r="C30" s="28"/>
      <c r="D30" s="28"/>
      <c r="E30" s="29"/>
      <c r="F30" s="27"/>
      <c r="G30" s="27"/>
      <c r="H30" s="27"/>
      <c r="I30" s="27"/>
      <c r="J30" s="31"/>
      <c r="K30" s="31"/>
      <c r="L30" s="30"/>
      <c r="M30" s="34"/>
      <c r="N30" s="31"/>
      <c r="O30" s="31" t="str">
        <f t="shared" si="0"/>
        <v/>
      </c>
      <c r="P30" s="31" t="str">
        <f t="shared" si="1"/>
        <v/>
      </c>
      <c r="Q30" s="33"/>
      <c r="R30" s="33"/>
    </row>
    <row r="31" s="14" customFormat="1" ht="15" customHeight="1" spans="1:18">
      <c r="A31" s="98" t="s">
        <v>478</v>
      </c>
      <c r="B31" s="98"/>
      <c r="C31" s="98"/>
      <c r="D31" s="100"/>
      <c r="E31" s="37"/>
      <c r="F31" s="24"/>
      <c r="G31" s="24"/>
      <c r="H31" s="24"/>
      <c r="I31" s="24"/>
      <c r="J31" s="40"/>
      <c r="K31" s="40">
        <f>K29-K30</f>
        <v>0</v>
      </c>
      <c r="L31" s="40">
        <f t="shared" ref="L31:N31" si="3">L29-L30</f>
        <v>0</v>
      </c>
      <c r="M31" s="40">
        <f t="shared" si="3"/>
        <v>0</v>
      </c>
      <c r="N31" s="40">
        <f t="shared" si="3"/>
        <v>0</v>
      </c>
      <c r="O31" s="40" t="str">
        <f t="shared" si="0"/>
        <v/>
      </c>
      <c r="P31" s="40" t="str">
        <f t="shared" si="1"/>
        <v/>
      </c>
      <c r="Q31" s="41"/>
      <c r="R31" s="41"/>
    </row>
  </sheetData>
  <mergeCells count="5">
    <mergeCell ref="A2:Q2"/>
    <mergeCell ref="A3:Q3"/>
    <mergeCell ref="A29:C29"/>
    <mergeCell ref="A30:C30"/>
    <mergeCell ref="A31:C31"/>
  </mergeCells>
  <hyperlinks>
    <hyperlink ref="B1" location="无形资产汇总!B9" display="返回"/>
    <hyperlink ref="A1" location="索引目录!E48" display="返回索引页"/>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9"/>
  <dimension ref="A1:O31"/>
  <sheetViews>
    <sheetView zoomScale="90" zoomScaleNormal="90" workbookViewId="0">
      <pane ySplit="6" topLeftCell="A19" activePane="bottomLeft" state="frozen"/>
      <selection/>
      <selection pane="bottomLeft" activeCell="N28" sqref="N28"/>
    </sheetView>
  </sheetViews>
  <sheetFormatPr defaultColWidth="9" defaultRowHeight="15.75" customHeight="1"/>
  <cols>
    <col min="1" max="1" width="7.58333333333333" style="15" customWidth="1"/>
    <col min="2" max="2" width="13.8333333333333" style="15" customWidth="1"/>
    <col min="3" max="3" width="12.5833333333333" style="15" customWidth="1"/>
    <col min="4" max="4" width="5.25" style="15" customWidth="1"/>
    <col min="5" max="5" width="7.75" style="15" customWidth="1"/>
    <col min="6" max="6" width="7" style="15" customWidth="1"/>
    <col min="7" max="7" width="6.5" style="15" customWidth="1"/>
    <col min="8" max="8" width="12.3333333333333" style="15" customWidth="1"/>
    <col min="9" max="9" width="11.0833333333333" style="15" customWidth="1"/>
    <col min="10" max="10" width="13" style="15" hidden="1" customWidth="1" outlineLevel="1"/>
    <col min="11" max="11" width="11.5" style="15" customWidth="1" collapsed="1"/>
    <col min="12" max="12" width="11.25" style="15" customWidth="1"/>
    <col min="13" max="13" width="9.08333333333333" style="15" customWidth="1"/>
    <col min="14" max="14" width="5.58333333333333" style="15" customWidth="1"/>
    <col min="15" max="15" width="7.58333333333333" style="15" customWidth="1"/>
    <col min="16" max="16384" width="9" style="15"/>
  </cols>
  <sheetData>
    <row r="1" s="85" customFormat="1" ht="10.5" spans="1:15">
      <c r="A1" s="86" t="s">
        <v>361</v>
      </c>
      <c r="B1" s="86" t="s">
        <v>362</v>
      </c>
      <c r="C1" s="87"/>
      <c r="D1" s="87"/>
      <c r="E1" s="87"/>
      <c r="F1" s="87"/>
      <c r="G1" s="87"/>
      <c r="H1" s="87"/>
      <c r="I1" s="87"/>
      <c r="J1" s="87"/>
      <c r="K1" s="87"/>
      <c r="L1" s="87"/>
      <c r="M1" s="87"/>
      <c r="N1" s="87"/>
      <c r="O1" s="87"/>
    </row>
    <row r="2" s="12" customFormat="1" ht="30" customHeight="1" spans="1:15">
      <c r="A2" s="19" t="s">
        <v>967</v>
      </c>
      <c r="B2" s="19"/>
      <c r="C2" s="19"/>
      <c r="D2" s="19"/>
      <c r="E2" s="19"/>
      <c r="F2" s="19"/>
      <c r="G2" s="19"/>
      <c r="H2" s="19"/>
      <c r="I2" s="19"/>
      <c r="J2" s="19"/>
      <c r="K2" s="19"/>
      <c r="L2" s="19"/>
      <c r="M2" s="19"/>
      <c r="N2" s="19"/>
      <c r="O2" s="19"/>
    </row>
    <row r="3" ht="15" customHeight="1" spans="1:15">
      <c r="A3" s="20" t="e">
        <f>CONCATENATE(#REF!,#REF!,#REF!,#REF!,#REF!,#REF!,#REF!)</f>
        <v>#REF!</v>
      </c>
      <c r="B3" s="20"/>
      <c r="C3" s="20"/>
      <c r="D3" s="20"/>
      <c r="E3" s="20"/>
      <c r="F3" s="20"/>
      <c r="G3" s="20"/>
      <c r="H3" s="20"/>
      <c r="I3" s="21"/>
      <c r="J3" s="21"/>
      <c r="K3" s="21"/>
      <c r="L3" s="21"/>
      <c r="M3" s="21"/>
      <c r="N3" s="21"/>
      <c r="O3" s="21"/>
    </row>
    <row r="4" ht="15" customHeight="1" spans="1:15">
      <c r="A4" s="20"/>
      <c r="B4" s="20"/>
      <c r="C4" s="20"/>
      <c r="D4" s="20"/>
      <c r="E4" s="20"/>
      <c r="F4" s="20"/>
      <c r="G4" s="20"/>
      <c r="H4" s="20"/>
      <c r="I4" s="21"/>
      <c r="J4" s="21"/>
      <c r="K4" s="22"/>
      <c r="L4" s="21"/>
      <c r="M4" s="21"/>
      <c r="N4" s="21"/>
      <c r="O4" s="22" t="s">
        <v>968</v>
      </c>
    </row>
    <row r="5" ht="15" customHeight="1" spans="1:15">
      <c r="A5" s="23" t="e">
        <f>#REF!&amp;#REF!</f>
        <v>#REF!</v>
      </c>
      <c r="O5" s="22" t="s">
        <v>282</v>
      </c>
    </row>
    <row r="6" s="91" customFormat="1" ht="26" spans="1:15">
      <c r="A6" s="52" t="s">
        <v>283</v>
      </c>
      <c r="B6" s="52" t="s">
        <v>969</v>
      </c>
      <c r="C6" s="52" t="s">
        <v>970</v>
      </c>
      <c r="D6" s="52" t="s">
        <v>971</v>
      </c>
      <c r="E6" s="52" t="s">
        <v>747</v>
      </c>
      <c r="F6" s="52" t="s">
        <v>972</v>
      </c>
      <c r="G6" s="52" t="s">
        <v>973</v>
      </c>
      <c r="H6" s="52" t="s">
        <v>974</v>
      </c>
      <c r="I6" s="52" t="s">
        <v>592</v>
      </c>
      <c r="J6" s="92" t="s">
        <v>243</v>
      </c>
      <c r="K6" s="26" t="s">
        <v>244</v>
      </c>
      <c r="L6" s="52" t="s">
        <v>245</v>
      </c>
      <c r="M6" s="52" t="s">
        <v>246</v>
      </c>
      <c r="N6" s="52" t="s">
        <v>285</v>
      </c>
      <c r="O6" s="52" t="s">
        <v>419</v>
      </c>
    </row>
    <row r="7" ht="15" customHeight="1" spans="1:15">
      <c r="A7" s="27"/>
      <c r="B7" s="28"/>
      <c r="C7" s="28"/>
      <c r="D7" s="97"/>
      <c r="E7" s="29"/>
      <c r="F7" s="27"/>
      <c r="G7" s="27"/>
      <c r="H7" s="27"/>
      <c r="I7" s="31"/>
      <c r="J7" s="30"/>
      <c r="K7" s="34"/>
      <c r="L7" s="31"/>
      <c r="M7" s="68" t="str">
        <f>IF(OR(AND(K7=0,L7=0),L7=0),"",L7-K7)</f>
        <v/>
      </c>
      <c r="N7" s="68" t="str">
        <f>IF(ISERROR(M7/K7),"",M7/ABS(K7)*100)</f>
        <v/>
      </c>
      <c r="O7" s="33"/>
    </row>
    <row r="8" ht="15" customHeight="1" spans="1:15">
      <c r="A8" s="27"/>
      <c r="B8" s="28"/>
      <c r="C8" s="28"/>
      <c r="D8" s="97"/>
      <c r="E8" s="29"/>
      <c r="F8" s="27"/>
      <c r="G8" s="27"/>
      <c r="H8" s="27"/>
      <c r="I8" s="31"/>
      <c r="J8" s="30"/>
      <c r="K8" s="34"/>
      <c r="L8" s="31"/>
      <c r="M8" s="31" t="str">
        <f t="shared" ref="M8:M31" si="0">IF(OR(AND(K8=0,L8=0),L8=0),"",L8-K8)</f>
        <v/>
      </c>
      <c r="N8" s="31" t="str">
        <f t="shared" ref="N8:N31" si="1">IF(ISERROR(M8/K8),"",M8/ABS(K8)*100)</f>
        <v/>
      </c>
      <c r="O8" s="33"/>
    </row>
    <row r="9" ht="15" customHeight="1" spans="1:15">
      <c r="A9" s="27"/>
      <c r="B9" s="28"/>
      <c r="C9" s="28"/>
      <c r="D9" s="97"/>
      <c r="E9" s="29"/>
      <c r="F9" s="27"/>
      <c r="G9" s="27"/>
      <c r="H9" s="27"/>
      <c r="I9" s="31"/>
      <c r="J9" s="30"/>
      <c r="K9" s="34"/>
      <c r="L9" s="31"/>
      <c r="M9" s="31" t="str">
        <f t="shared" si="0"/>
        <v/>
      </c>
      <c r="N9" s="31" t="str">
        <f t="shared" si="1"/>
        <v/>
      </c>
      <c r="O9" s="33"/>
    </row>
    <row r="10" ht="15" customHeight="1" spans="1:15">
      <c r="A10" s="27"/>
      <c r="B10" s="28"/>
      <c r="C10" s="28"/>
      <c r="D10" s="97"/>
      <c r="E10" s="29"/>
      <c r="F10" s="27"/>
      <c r="G10" s="27"/>
      <c r="H10" s="27"/>
      <c r="I10" s="31"/>
      <c r="J10" s="30"/>
      <c r="K10" s="34"/>
      <c r="L10" s="31"/>
      <c r="M10" s="31" t="str">
        <f t="shared" si="0"/>
        <v/>
      </c>
      <c r="N10" s="31" t="str">
        <f t="shared" si="1"/>
        <v/>
      </c>
      <c r="O10" s="33"/>
    </row>
    <row r="11" ht="15" customHeight="1" spans="1:15">
      <c r="A11" s="27"/>
      <c r="B11" s="28"/>
      <c r="C11" s="28"/>
      <c r="D11" s="97"/>
      <c r="E11" s="29"/>
      <c r="F11" s="27"/>
      <c r="G11" s="27"/>
      <c r="H11" s="27"/>
      <c r="I11" s="31"/>
      <c r="J11" s="30"/>
      <c r="K11" s="34"/>
      <c r="L11" s="31"/>
      <c r="M11" s="31" t="str">
        <f t="shared" si="0"/>
        <v/>
      </c>
      <c r="N11" s="31" t="str">
        <f t="shared" si="1"/>
        <v/>
      </c>
      <c r="O11" s="33"/>
    </row>
    <row r="12" ht="15" customHeight="1" spans="1:15">
      <c r="A12" s="27"/>
      <c r="B12" s="28"/>
      <c r="C12" s="28"/>
      <c r="D12" s="97"/>
      <c r="E12" s="29"/>
      <c r="F12" s="27"/>
      <c r="G12" s="27"/>
      <c r="H12" s="27"/>
      <c r="I12" s="31"/>
      <c r="J12" s="30"/>
      <c r="K12" s="34"/>
      <c r="L12" s="31"/>
      <c r="M12" s="31" t="str">
        <f t="shared" si="0"/>
        <v/>
      </c>
      <c r="N12" s="31" t="str">
        <f t="shared" si="1"/>
        <v/>
      </c>
      <c r="O12" s="33"/>
    </row>
    <row r="13" ht="15" customHeight="1" spans="1:15">
      <c r="A13" s="27"/>
      <c r="B13" s="28"/>
      <c r="C13" s="28"/>
      <c r="D13" s="97"/>
      <c r="E13" s="29"/>
      <c r="F13" s="27"/>
      <c r="G13" s="27"/>
      <c r="H13" s="27"/>
      <c r="I13" s="31"/>
      <c r="J13" s="30"/>
      <c r="K13" s="34"/>
      <c r="L13" s="31"/>
      <c r="M13" s="31" t="str">
        <f t="shared" si="0"/>
        <v/>
      </c>
      <c r="N13" s="31" t="str">
        <f t="shared" si="1"/>
        <v/>
      </c>
      <c r="O13" s="33"/>
    </row>
    <row r="14" ht="15" customHeight="1" spans="1:15">
      <c r="A14" s="27"/>
      <c r="B14" s="28"/>
      <c r="C14" s="28"/>
      <c r="D14" s="97"/>
      <c r="E14" s="29"/>
      <c r="F14" s="27"/>
      <c r="G14" s="27"/>
      <c r="H14" s="27"/>
      <c r="I14" s="31"/>
      <c r="J14" s="30"/>
      <c r="K14" s="34"/>
      <c r="L14" s="31"/>
      <c r="M14" s="31" t="str">
        <f t="shared" si="0"/>
        <v/>
      </c>
      <c r="N14" s="31" t="str">
        <f t="shared" si="1"/>
        <v/>
      </c>
      <c r="O14" s="33"/>
    </row>
    <row r="15" ht="15" customHeight="1" spans="1:15">
      <c r="A15" s="27"/>
      <c r="B15" s="28"/>
      <c r="C15" s="28"/>
      <c r="D15" s="97"/>
      <c r="E15" s="29"/>
      <c r="F15" s="27"/>
      <c r="G15" s="27"/>
      <c r="H15" s="27"/>
      <c r="I15" s="31"/>
      <c r="J15" s="30"/>
      <c r="K15" s="34"/>
      <c r="L15" s="31"/>
      <c r="M15" s="31" t="str">
        <f t="shared" si="0"/>
        <v/>
      </c>
      <c r="N15" s="31" t="str">
        <f t="shared" si="1"/>
        <v/>
      </c>
      <c r="O15" s="33"/>
    </row>
    <row r="16" ht="15" customHeight="1" spans="1:15">
      <c r="A16" s="27"/>
      <c r="B16" s="28"/>
      <c r="C16" s="28"/>
      <c r="D16" s="97"/>
      <c r="E16" s="29"/>
      <c r="F16" s="27"/>
      <c r="G16" s="27"/>
      <c r="H16" s="27"/>
      <c r="I16" s="31"/>
      <c r="J16" s="30"/>
      <c r="K16" s="34"/>
      <c r="L16" s="31"/>
      <c r="M16" s="31" t="str">
        <f t="shared" si="0"/>
        <v/>
      </c>
      <c r="N16" s="31" t="str">
        <f t="shared" si="1"/>
        <v/>
      </c>
      <c r="O16" s="33"/>
    </row>
    <row r="17" ht="15" customHeight="1" spans="1:15">
      <c r="A17" s="27"/>
      <c r="B17" s="28"/>
      <c r="C17" s="28"/>
      <c r="D17" s="97"/>
      <c r="E17" s="29"/>
      <c r="F17" s="27"/>
      <c r="G17" s="27"/>
      <c r="H17" s="27"/>
      <c r="I17" s="31"/>
      <c r="J17" s="30"/>
      <c r="K17" s="34"/>
      <c r="L17" s="31"/>
      <c r="M17" s="31" t="str">
        <f t="shared" si="0"/>
        <v/>
      </c>
      <c r="N17" s="31" t="str">
        <f t="shared" si="1"/>
        <v/>
      </c>
      <c r="O17" s="33"/>
    </row>
    <row r="18" ht="15" customHeight="1" spans="1:15">
      <c r="A18" s="27"/>
      <c r="B18" s="28"/>
      <c r="C18" s="28"/>
      <c r="D18" s="97"/>
      <c r="E18" s="29"/>
      <c r="F18" s="27"/>
      <c r="G18" s="27"/>
      <c r="H18" s="27"/>
      <c r="I18" s="31"/>
      <c r="J18" s="30"/>
      <c r="K18" s="34"/>
      <c r="L18" s="31"/>
      <c r="M18" s="31" t="str">
        <f t="shared" si="0"/>
        <v/>
      </c>
      <c r="N18" s="31" t="str">
        <f t="shared" si="1"/>
        <v/>
      </c>
      <c r="O18" s="33"/>
    </row>
    <row r="19" ht="15" customHeight="1" spans="1:15">
      <c r="A19" s="27"/>
      <c r="B19" s="28"/>
      <c r="C19" s="28"/>
      <c r="D19" s="97"/>
      <c r="E19" s="29"/>
      <c r="F19" s="27"/>
      <c r="G19" s="27"/>
      <c r="H19" s="27"/>
      <c r="I19" s="31"/>
      <c r="J19" s="30"/>
      <c r="K19" s="34"/>
      <c r="L19" s="31"/>
      <c r="M19" s="31" t="str">
        <f t="shared" si="0"/>
        <v/>
      </c>
      <c r="N19" s="31" t="str">
        <f t="shared" si="1"/>
        <v/>
      </c>
      <c r="O19" s="33"/>
    </row>
    <row r="20" ht="15" customHeight="1" spans="1:15">
      <c r="A20" s="27"/>
      <c r="B20" s="28"/>
      <c r="C20" s="28"/>
      <c r="D20" s="97"/>
      <c r="E20" s="29"/>
      <c r="F20" s="27"/>
      <c r="G20" s="27"/>
      <c r="H20" s="27"/>
      <c r="I20" s="31"/>
      <c r="J20" s="30"/>
      <c r="K20" s="34"/>
      <c r="L20" s="31"/>
      <c r="M20" s="31" t="str">
        <f t="shared" si="0"/>
        <v/>
      </c>
      <c r="N20" s="31" t="str">
        <f t="shared" si="1"/>
        <v/>
      </c>
      <c r="O20" s="33"/>
    </row>
    <row r="21" ht="15" customHeight="1" spans="1:15">
      <c r="A21" s="27"/>
      <c r="B21" s="28"/>
      <c r="C21" s="28"/>
      <c r="D21" s="97"/>
      <c r="E21" s="29"/>
      <c r="F21" s="27"/>
      <c r="G21" s="27"/>
      <c r="H21" s="27"/>
      <c r="I21" s="31"/>
      <c r="J21" s="30"/>
      <c r="K21" s="34"/>
      <c r="L21" s="31"/>
      <c r="M21" s="31" t="str">
        <f t="shared" si="0"/>
        <v/>
      </c>
      <c r="N21" s="31" t="str">
        <f t="shared" si="1"/>
        <v/>
      </c>
      <c r="O21" s="33"/>
    </row>
    <row r="22" ht="15" customHeight="1" spans="1:15">
      <c r="A22" s="27"/>
      <c r="B22" s="28"/>
      <c r="C22" s="28"/>
      <c r="D22" s="97"/>
      <c r="E22" s="29"/>
      <c r="F22" s="27"/>
      <c r="G22" s="27"/>
      <c r="H22" s="27"/>
      <c r="I22" s="31"/>
      <c r="J22" s="30"/>
      <c r="K22" s="34"/>
      <c r="L22" s="31"/>
      <c r="M22" s="31" t="str">
        <f t="shared" si="0"/>
        <v/>
      </c>
      <c r="N22" s="31" t="str">
        <f t="shared" si="1"/>
        <v/>
      </c>
      <c r="O22" s="33"/>
    </row>
    <row r="23" ht="15" customHeight="1" spans="1:15">
      <c r="A23" s="27"/>
      <c r="B23" s="28"/>
      <c r="C23" s="28"/>
      <c r="D23" s="97"/>
      <c r="E23" s="29"/>
      <c r="F23" s="27"/>
      <c r="G23" s="27"/>
      <c r="H23" s="27"/>
      <c r="I23" s="31"/>
      <c r="J23" s="30"/>
      <c r="K23" s="34"/>
      <c r="L23" s="31"/>
      <c r="M23" s="31" t="str">
        <f t="shared" si="0"/>
        <v/>
      </c>
      <c r="N23" s="31" t="str">
        <f t="shared" si="1"/>
        <v/>
      </c>
      <c r="O23" s="33"/>
    </row>
    <row r="24" ht="15" customHeight="1" spans="1:15">
      <c r="A24" s="27"/>
      <c r="B24" s="28"/>
      <c r="C24" s="28"/>
      <c r="D24" s="97"/>
      <c r="E24" s="29"/>
      <c r="F24" s="27"/>
      <c r="G24" s="27"/>
      <c r="H24" s="27"/>
      <c r="I24" s="31"/>
      <c r="J24" s="30"/>
      <c r="K24" s="34"/>
      <c r="L24" s="31"/>
      <c r="M24" s="31" t="str">
        <f t="shared" si="0"/>
        <v/>
      </c>
      <c r="N24" s="31" t="str">
        <f t="shared" si="1"/>
        <v/>
      </c>
      <c r="O24" s="33"/>
    </row>
    <row r="25" ht="15" customHeight="1" spans="1:15">
      <c r="A25" s="27"/>
      <c r="B25" s="28"/>
      <c r="C25" s="28"/>
      <c r="D25" s="97"/>
      <c r="E25" s="29"/>
      <c r="F25" s="27"/>
      <c r="G25" s="27"/>
      <c r="H25" s="27"/>
      <c r="I25" s="31"/>
      <c r="J25" s="30"/>
      <c r="K25" s="34"/>
      <c r="L25" s="31"/>
      <c r="M25" s="31" t="str">
        <f t="shared" si="0"/>
        <v/>
      </c>
      <c r="N25" s="31" t="str">
        <f t="shared" si="1"/>
        <v/>
      </c>
      <c r="O25" s="33"/>
    </row>
    <row r="26" ht="15" customHeight="1" spans="1:15">
      <c r="A26" s="27"/>
      <c r="B26" s="28"/>
      <c r="C26" s="28"/>
      <c r="D26" s="97"/>
      <c r="E26" s="29"/>
      <c r="F26" s="27"/>
      <c r="G26" s="27"/>
      <c r="H26" s="27"/>
      <c r="I26" s="31"/>
      <c r="J26" s="30"/>
      <c r="K26" s="34"/>
      <c r="L26" s="31"/>
      <c r="M26" s="31" t="str">
        <f t="shared" si="0"/>
        <v/>
      </c>
      <c r="N26" s="31" t="str">
        <f t="shared" si="1"/>
        <v/>
      </c>
      <c r="O26" s="33"/>
    </row>
    <row r="27" ht="15" customHeight="1" spans="1:15">
      <c r="A27" s="27"/>
      <c r="B27" s="28"/>
      <c r="C27" s="28"/>
      <c r="D27" s="97"/>
      <c r="E27" s="29"/>
      <c r="F27" s="27"/>
      <c r="G27" s="27"/>
      <c r="H27" s="27"/>
      <c r="I27" s="31"/>
      <c r="J27" s="30"/>
      <c r="K27" s="34"/>
      <c r="L27" s="31"/>
      <c r="M27" s="31" t="str">
        <f t="shared" si="0"/>
        <v/>
      </c>
      <c r="N27" s="31" t="str">
        <f t="shared" si="1"/>
        <v/>
      </c>
      <c r="O27" s="33"/>
    </row>
    <row r="28" ht="15" customHeight="1" spans="1:15">
      <c r="A28" s="27"/>
      <c r="B28" s="28"/>
      <c r="C28" s="28"/>
      <c r="D28" s="97"/>
      <c r="E28" s="29"/>
      <c r="F28" s="27"/>
      <c r="G28" s="27"/>
      <c r="H28" s="27"/>
      <c r="I28" s="31"/>
      <c r="J28" s="30"/>
      <c r="K28" s="34"/>
      <c r="L28" s="31"/>
      <c r="M28" s="31" t="str">
        <f t="shared" si="0"/>
        <v/>
      </c>
      <c r="N28" s="31" t="str">
        <f t="shared" si="1"/>
        <v/>
      </c>
      <c r="O28" s="33"/>
    </row>
    <row r="29" ht="15" customHeight="1" spans="1:15">
      <c r="A29" s="98" t="s">
        <v>475</v>
      </c>
      <c r="B29" s="99"/>
      <c r="C29" s="99"/>
      <c r="D29" s="97"/>
      <c r="E29" s="29"/>
      <c r="F29" s="27"/>
      <c r="G29" s="27"/>
      <c r="H29" s="27"/>
      <c r="I29" s="40">
        <f>SUM(I7:I28)</f>
        <v>0</v>
      </c>
      <c r="J29" s="40">
        <f t="shared" ref="J29:L29" si="2">SUM(J7:J28)</f>
        <v>0</v>
      </c>
      <c r="K29" s="40">
        <f t="shared" si="2"/>
        <v>0</v>
      </c>
      <c r="L29" s="40">
        <f t="shared" si="2"/>
        <v>0</v>
      </c>
      <c r="M29" s="40" t="str">
        <f t="shared" si="0"/>
        <v/>
      </c>
      <c r="N29" s="40" t="str">
        <f t="shared" si="1"/>
        <v/>
      </c>
      <c r="O29" s="33"/>
    </row>
    <row r="30" ht="15" customHeight="1" spans="1:15">
      <c r="A30" s="28" t="s">
        <v>514</v>
      </c>
      <c r="B30" s="28"/>
      <c r="C30" s="28"/>
      <c r="D30" s="97"/>
      <c r="E30" s="29"/>
      <c r="F30" s="27"/>
      <c r="G30" s="27"/>
      <c r="H30" s="27"/>
      <c r="I30" s="31"/>
      <c r="J30" s="30"/>
      <c r="K30" s="34"/>
      <c r="L30" s="31"/>
      <c r="M30" s="31" t="str">
        <f t="shared" si="0"/>
        <v/>
      </c>
      <c r="N30" s="31" t="str">
        <f t="shared" si="1"/>
        <v/>
      </c>
      <c r="O30" s="33"/>
    </row>
    <row r="31" s="14" customFormat="1" ht="15" customHeight="1" spans="1:15">
      <c r="A31" s="98" t="s">
        <v>478</v>
      </c>
      <c r="B31" s="98"/>
      <c r="C31" s="98"/>
      <c r="D31" s="88"/>
      <c r="E31" s="37"/>
      <c r="F31" s="24"/>
      <c r="G31" s="24"/>
      <c r="H31" s="24"/>
      <c r="I31" s="40">
        <f>I29-I30</f>
        <v>0</v>
      </c>
      <c r="J31" s="40">
        <f t="shared" ref="J31:L31" si="3">J29-J30</f>
        <v>0</v>
      </c>
      <c r="K31" s="40">
        <f t="shared" si="3"/>
        <v>0</v>
      </c>
      <c r="L31" s="40">
        <f t="shared" si="3"/>
        <v>0</v>
      </c>
      <c r="M31" s="40" t="str">
        <f t="shared" si="0"/>
        <v/>
      </c>
      <c r="N31" s="40" t="str">
        <f t="shared" si="1"/>
        <v/>
      </c>
      <c r="O31" s="41"/>
    </row>
  </sheetData>
  <mergeCells count="5">
    <mergeCell ref="A2:O2"/>
    <mergeCell ref="A3:O3"/>
    <mergeCell ref="A29:C29"/>
    <mergeCell ref="A30:C30"/>
    <mergeCell ref="A31:C31"/>
  </mergeCells>
  <hyperlinks>
    <hyperlink ref="B1" location="无形资产汇总!B12" display="返回"/>
    <hyperlink ref="A1" location="索引目录!E48" display="返回索引页"/>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dimension ref="A1:R31"/>
  <sheetViews>
    <sheetView zoomScale="90" zoomScaleNormal="90" topLeftCell="A4" workbookViewId="0">
      <selection activeCell="N28" sqref="N28"/>
    </sheetView>
  </sheetViews>
  <sheetFormatPr defaultColWidth="9" defaultRowHeight="15.75" customHeight="1"/>
  <cols>
    <col min="1" max="1" width="6.08333333333333" style="15" customWidth="1"/>
    <col min="2" max="2" width="12.25" style="15" customWidth="1"/>
    <col min="3" max="3" width="9.58333333333333" style="15" customWidth="1"/>
    <col min="4" max="4" width="10.5" style="15" customWidth="1"/>
    <col min="5" max="5" width="8.25" style="15" customWidth="1"/>
    <col min="6" max="7" width="5.25" style="15" customWidth="1"/>
    <col min="8" max="9" width="5.08333333333333" style="15" customWidth="1"/>
    <col min="10" max="10" width="8" style="15" customWidth="1"/>
    <col min="11" max="11" width="11.0833333333333" style="15" customWidth="1"/>
    <col min="12" max="12" width="13" style="15" hidden="1" customWidth="1" outlineLevel="1"/>
    <col min="13" max="13" width="11.5" style="15" customWidth="1" collapsed="1"/>
    <col min="14" max="14" width="11.25" style="15" customWidth="1"/>
    <col min="15" max="15" width="9.08333333333333" style="15" customWidth="1"/>
    <col min="16" max="16" width="5.58333333333333" style="15" customWidth="1"/>
    <col min="17" max="17" width="7.58333333333333" style="15" customWidth="1"/>
    <col min="18" max="18" width="13.0833333333333" style="15" hidden="1" customWidth="1" outlineLevel="1"/>
    <col min="19" max="19" width="9" style="15" collapsed="1"/>
    <col min="20" max="16384" width="9" style="15"/>
  </cols>
  <sheetData>
    <row r="1" s="85" customFormat="1" ht="10.5" spans="1:18">
      <c r="A1" s="86" t="s">
        <v>361</v>
      </c>
      <c r="B1" s="86" t="s">
        <v>362</v>
      </c>
      <c r="C1" s="87"/>
      <c r="D1" s="87"/>
      <c r="E1" s="87"/>
      <c r="F1" s="87"/>
      <c r="G1" s="87"/>
      <c r="H1" s="87"/>
      <c r="I1" s="87"/>
      <c r="J1" s="87"/>
      <c r="K1" s="87"/>
      <c r="L1" s="87"/>
      <c r="M1" s="87"/>
      <c r="N1" s="87"/>
      <c r="O1" s="87"/>
      <c r="P1" s="87"/>
      <c r="Q1" s="87"/>
    </row>
    <row r="2" s="12" customFormat="1" ht="30" customHeight="1" spans="1:18">
      <c r="A2" s="19" t="s">
        <v>975</v>
      </c>
      <c r="B2" s="19"/>
      <c r="C2" s="19"/>
      <c r="D2" s="19"/>
      <c r="E2" s="19"/>
      <c r="F2" s="19"/>
      <c r="G2" s="19"/>
      <c r="H2" s="19"/>
      <c r="I2" s="19"/>
      <c r="J2" s="19"/>
      <c r="K2" s="19"/>
      <c r="L2" s="19"/>
      <c r="M2" s="19"/>
      <c r="N2" s="19"/>
      <c r="O2" s="19"/>
      <c r="P2" s="19"/>
      <c r="Q2" s="19"/>
    </row>
    <row r="3" ht="15" customHeight="1" spans="1:18">
      <c r="A3" s="20" t="e">
        <f>CONCATENATE(#REF!,#REF!,#REF!,#REF!,#REF!,#REF!,#REF!)</f>
        <v>#REF!</v>
      </c>
      <c r="B3" s="20"/>
      <c r="C3" s="20"/>
      <c r="D3" s="20"/>
      <c r="E3" s="20"/>
      <c r="F3" s="20"/>
      <c r="G3" s="20"/>
      <c r="H3" s="20"/>
      <c r="I3" s="20"/>
      <c r="J3" s="21"/>
      <c r="K3" s="21"/>
      <c r="L3" s="21"/>
      <c r="M3" s="21"/>
      <c r="N3" s="21"/>
      <c r="O3" s="21"/>
      <c r="P3" s="21"/>
      <c r="Q3" s="21"/>
    </row>
    <row r="4" ht="15" customHeight="1" spans="1:18">
      <c r="A4" s="20"/>
      <c r="B4" s="20"/>
      <c r="C4" s="20"/>
      <c r="D4" s="20"/>
      <c r="E4" s="20"/>
      <c r="F4" s="20"/>
      <c r="G4" s="20"/>
      <c r="H4" s="20"/>
      <c r="I4" s="20"/>
      <c r="J4" s="21"/>
      <c r="K4" s="22"/>
      <c r="L4" s="21"/>
      <c r="M4" s="21"/>
      <c r="N4" s="21"/>
      <c r="O4" s="21"/>
      <c r="P4" s="21"/>
      <c r="Q4" s="22" t="s">
        <v>976</v>
      </c>
    </row>
    <row r="5" ht="15" customHeight="1" spans="1:18">
      <c r="A5" s="23" t="e">
        <f>#REF!&amp;#REF!</f>
        <v>#REF!</v>
      </c>
      <c r="Q5" s="22" t="s">
        <v>282</v>
      </c>
    </row>
    <row r="6" s="91" customFormat="1" ht="26" spans="1:18">
      <c r="A6" s="52" t="s">
        <v>283</v>
      </c>
      <c r="B6" s="52" t="s">
        <v>977</v>
      </c>
      <c r="C6" s="52" t="s">
        <v>978</v>
      </c>
      <c r="D6" s="52" t="s">
        <v>979</v>
      </c>
      <c r="E6" s="52" t="s">
        <v>747</v>
      </c>
      <c r="F6" s="52" t="s">
        <v>980</v>
      </c>
      <c r="G6" s="52" t="s">
        <v>981</v>
      </c>
      <c r="H6" s="52" t="s">
        <v>750</v>
      </c>
      <c r="I6" s="52" t="s">
        <v>751</v>
      </c>
      <c r="J6" s="52" t="s">
        <v>752</v>
      </c>
      <c r="K6" s="52" t="s">
        <v>592</v>
      </c>
      <c r="L6" s="92" t="s">
        <v>243</v>
      </c>
      <c r="M6" s="26" t="s">
        <v>244</v>
      </c>
      <c r="N6" s="52" t="s">
        <v>245</v>
      </c>
      <c r="O6" s="52" t="s">
        <v>246</v>
      </c>
      <c r="P6" s="52" t="s">
        <v>285</v>
      </c>
      <c r="Q6" s="52" t="s">
        <v>419</v>
      </c>
      <c r="R6" s="24" t="s">
        <v>734</v>
      </c>
    </row>
    <row r="7" ht="15" customHeight="1" spans="1:18">
      <c r="A7" s="27"/>
      <c r="B7" s="98"/>
      <c r="C7" s="28"/>
      <c r="D7" s="28"/>
      <c r="E7" s="29"/>
      <c r="F7" s="27"/>
      <c r="G7" s="27"/>
      <c r="H7" s="27"/>
      <c r="I7" s="27"/>
      <c r="J7" s="31"/>
      <c r="K7" s="31"/>
      <c r="L7" s="30"/>
      <c r="M7" s="34"/>
      <c r="N7" s="31"/>
      <c r="O7" s="68" t="str">
        <f>IF(OR(AND(M7=0,N7=0),N7=0),"",N7-M7)</f>
        <v/>
      </c>
      <c r="P7" s="68" t="str">
        <f>IF(ISERROR(O7/M7),"",O7/ABS(M7)*100)</f>
        <v/>
      </c>
      <c r="Q7" s="33"/>
      <c r="R7" s="33"/>
    </row>
    <row r="8" ht="15" customHeight="1" spans="1:18">
      <c r="A8" s="27"/>
      <c r="B8" s="28"/>
      <c r="C8" s="28"/>
      <c r="D8" s="28"/>
      <c r="E8" s="29"/>
      <c r="F8" s="27"/>
      <c r="G8" s="27"/>
      <c r="H8" s="27"/>
      <c r="I8" s="27"/>
      <c r="J8" s="31"/>
      <c r="K8" s="31"/>
      <c r="L8" s="30"/>
      <c r="M8" s="34"/>
      <c r="N8" s="31"/>
      <c r="O8" s="68" t="str">
        <f t="shared" ref="O8:O31" si="0">IF(OR(AND(M8=0,N8=0),N8=0),"",N8-M8)</f>
        <v/>
      </c>
      <c r="P8" s="68" t="str">
        <f t="shared" ref="P8:P31" si="1">IF(ISERROR(O8/M8),"",O8/ABS(M8)*100)</f>
        <v/>
      </c>
      <c r="Q8" s="33"/>
      <c r="R8" s="33"/>
    </row>
    <row r="9" ht="15" customHeight="1" spans="1:18">
      <c r="A9" s="27"/>
      <c r="B9" s="28"/>
      <c r="C9" s="28"/>
      <c r="D9" s="28"/>
      <c r="E9" s="29"/>
      <c r="F9" s="27"/>
      <c r="G9" s="27"/>
      <c r="H9" s="27"/>
      <c r="I9" s="27"/>
      <c r="J9" s="31"/>
      <c r="K9" s="31"/>
      <c r="L9" s="30"/>
      <c r="M9" s="34"/>
      <c r="N9" s="31"/>
      <c r="O9" s="68" t="str">
        <f t="shared" si="0"/>
        <v/>
      </c>
      <c r="P9" s="68" t="str">
        <f t="shared" si="1"/>
        <v/>
      </c>
      <c r="Q9" s="33"/>
      <c r="R9" s="33"/>
    </row>
    <row r="10" ht="15" customHeight="1" spans="1:18">
      <c r="A10" s="27"/>
      <c r="B10" s="28"/>
      <c r="C10" s="28"/>
      <c r="D10" s="28"/>
      <c r="E10" s="29"/>
      <c r="F10" s="27"/>
      <c r="G10" s="27"/>
      <c r="H10" s="27"/>
      <c r="I10" s="27"/>
      <c r="J10" s="31"/>
      <c r="K10" s="31"/>
      <c r="L10" s="30"/>
      <c r="M10" s="34"/>
      <c r="N10" s="31"/>
      <c r="O10" s="68" t="str">
        <f t="shared" si="0"/>
        <v/>
      </c>
      <c r="P10" s="68" t="str">
        <f t="shared" si="1"/>
        <v/>
      </c>
      <c r="Q10" s="33"/>
      <c r="R10" s="33"/>
    </row>
    <row r="11" ht="15" customHeight="1" spans="1:18">
      <c r="A11" s="27"/>
      <c r="B11" s="28"/>
      <c r="C11" s="28"/>
      <c r="D11" s="28"/>
      <c r="E11" s="29"/>
      <c r="F11" s="27"/>
      <c r="G11" s="27"/>
      <c r="H11" s="27"/>
      <c r="I11" s="27"/>
      <c r="J11" s="31"/>
      <c r="K11" s="31"/>
      <c r="L11" s="30"/>
      <c r="M11" s="34"/>
      <c r="N11" s="31"/>
      <c r="O11" s="68" t="str">
        <f t="shared" si="0"/>
        <v/>
      </c>
      <c r="P11" s="68" t="str">
        <f t="shared" si="1"/>
        <v/>
      </c>
      <c r="Q11" s="33"/>
      <c r="R11" s="33"/>
    </row>
    <row r="12" ht="15" customHeight="1" spans="1:18">
      <c r="A12" s="27"/>
      <c r="B12" s="28"/>
      <c r="C12" s="28"/>
      <c r="D12" s="28"/>
      <c r="E12" s="29"/>
      <c r="F12" s="27"/>
      <c r="G12" s="27"/>
      <c r="H12" s="27"/>
      <c r="I12" s="27"/>
      <c r="J12" s="31"/>
      <c r="K12" s="31"/>
      <c r="L12" s="30"/>
      <c r="M12" s="34"/>
      <c r="N12" s="31"/>
      <c r="O12" s="68" t="str">
        <f t="shared" si="0"/>
        <v/>
      </c>
      <c r="P12" s="68" t="str">
        <f t="shared" si="1"/>
        <v/>
      </c>
      <c r="Q12" s="33"/>
      <c r="R12" s="33"/>
    </row>
    <row r="13" ht="15" customHeight="1" spans="1:18">
      <c r="A13" s="27"/>
      <c r="B13" s="28"/>
      <c r="C13" s="28"/>
      <c r="D13" s="28"/>
      <c r="E13" s="29"/>
      <c r="F13" s="27"/>
      <c r="G13" s="27"/>
      <c r="H13" s="27"/>
      <c r="I13" s="27"/>
      <c r="J13" s="31"/>
      <c r="K13" s="31"/>
      <c r="L13" s="30"/>
      <c r="M13" s="34"/>
      <c r="N13" s="31"/>
      <c r="O13" s="68" t="str">
        <f t="shared" si="0"/>
        <v/>
      </c>
      <c r="P13" s="68" t="str">
        <f t="shared" si="1"/>
        <v/>
      </c>
      <c r="Q13" s="33"/>
      <c r="R13" s="33"/>
    </row>
    <row r="14" ht="15" customHeight="1" spans="1:18">
      <c r="A14" s="27"/>
      <c r="B14" s="28"/>
      <c r="C14" s="28"/>
      <c r="D14" s="28"/>
      <c r="E14" s="29"/>
      <c r="F14" s="27"/>
      <c r="G14" s="27"/>
      <c r="H14" s="27"/>
      <c r="I14" s="27"/>
      <c r="J14" s="31"/>
      <c r="K14" s="31"/>
      <c r="L14" s="30"/>
      <c r="M14" s="34"/>
      <c r="N14" s="31"/>
      <c r="O14" s="68" t="str">
        <f t="shared" si="0"/>
        <v/>
      </c>
      <c r="P14" s="68" t="str">
        <f t="shared" si="1"/>
        <v/>
      </c>
      <c r="Q14" s="33"/>
      <c r="R14" s="33"/>
    </row>
    <row r="15" ht="15" customHeight="1" spans="1:18">
      <c r="A15" s="27"/>
      <c r="B15" s="28"/>
      <c r="C15" s="28"/>
      <c r="D15" s="28"/>
      <c r="E15" s="29"/>
      <c r="F15" s="27"/>
      <c r="G15" s="27"/>
      <c r="H15" s="27"/>
      <c r="I15" s="27"/>
      <c r="J15" s="31"/>
      <c r="K15" s="31"/>
      <c r="L15" s="30"/>
      <c r="M15" s="34"/>
      <c r="N15" s="31"/>
      <c r="O15" s="68" t="str">
        <f t="shared" si="0"/>
        <v/>
      </c>
      <c r="P15" s="68" t="str">
        <f t="shared" si="1"/>
        <v/>
      </c>
      <c r="Q15" s="33"/>
      <c r="R15" s="33"/>
    </row>
    <row r="16" ht="15" customHeight="1" spans="1:18">
      <c r="A16" s="27"/>
      <c r="B16" s="28"/>
      <c r="C16" s="28"/>
      <c r="D16" s="28"/>
      <c r="E16" s="29"/>
      <c r="F16" s="27"/>
      <c r="G16" s="27"/>
      <c r="H16" s="27"/>
      <c r="I16" s="27"/>
      <c r="J16" s="31"/>
      <c r="K16" s="31"/>
      <c r="L16" s="30"/>
      <c r="M16" s="34"/>
      <c r="N16" s="31"/>
      <c r="O16" s="68" t="str">
        <f t="shared" si="0"/>
        <v/>
      </c>
      <c r="P16" s="68" t="str">
        <f t="shared" si="1"/>
        <v/>
      </c>
      <c r="Q16" s="33"/>
      <c r="R16" s="33"/>
    </row>
    <row r="17" ht="15" customHeight="1" spans="1:18">
      <c r="A17" s="27"/>
      <c r="B17" s="28"/>
      <c r="C17" s="28"/>
      <c r="D17" s="28"/>
      <c r="E17" s="29"/>
      <c r="F17" s="27"/>
      <c r="G17" s="27"/>
      <c r="H17" s="27"/>
      <c r="I17" s="27"/>
      <c r="J17" s="31"/>
      <c r="K17" s="31"/>
      <c r="L17" s="30"/>
      <c r="M17" s="34"/>
      <c r="N17" s="31"/>
      <c r="O17" s="68" t="str">
        <f t="shared" si="0"/>
        <v/>
      </c>
      <c r="P17" s="68" t="str">
        <f t="shared" si="1"/>
        <v/>
      </c>
      <c r="Q17" s="33"/>
      <c r="R17" s="33"/>
    </row>
    <row r="18" ht="15" customHeight="1" spans="1:18">
      <c r="A18" s="27"/>
      <c r="B18" s="28"/>
      <c r="C18" s="28"/>
      <c r="D18" s="28"/>
      <c r="E18" s="29"/>
      <c r="F18" s="27"/>
      <c r="G18" s="27"/>
      <c r="H18" s="27"/>
      <c r="I18" s="27"/>
      <c r="J18" s="31"/>
      <c r="K18" s="31"/>
      <c r="L18" s="30"/>
      <c r="M18" s="34"/>
      <c r="N18" s="31"/>
      <c r="O18" s="68" t="str">
        <f t="shared" si="0"/>
        <v/>
      </c>
      <c r="P18" s="68" t="str">
        <f t="shared" si="1"/>
        <v/>
      </c>
      <c r="Q18" s="33"/>
      <c r="R18" s="33"/>
    </row>
    <row r="19" ht="15" customHeight="1" spans="1:18">
      <c r="A19" s="27"/>
      <c r="B19" s="28"/>
      <c r="C19" s="28"/>
      <c r="D19" s="28"/>
      <c r="E19" s="29"/>
      <c r="F19" s="27"/>
      <c r="G19" s="27"/>
      <c r="H19" s="27"/>
      <c r="I19" s="27"/>
      <c r="J19" s="31"/>
      <c r="K19" s="31"/>
      <c r="L19" s="30"/>
      <c r="M19" s="34"/>
      <c r="N19" s="31"/>
      <c r="O19" s="68" t="str">
        <f t="shared" si="0"/>
        <v/>
      </c>
      <c r="P19" s="68" t="str">
        <f t="shared" si="1"/>
        <v/>
      </c>
      <c r="Q19" s="33"/>
      <c r="R19" s="33"/>
    </row>
    <row r="20" ht="15" customHeight="1" spans="1:18">
      <c r="A20" s="27"/>
      <c r="B20" s="28"/>
      <c r="C20" s="28"/>
      <c r="D20" s="28"/>
      <c r="E20" s="29"/>
      <c r="F20" s="27"/>
      <c r="G20" s="27"/>
      <c r="H20" s="27"/>
      <c r="I20" s="27"/>
      <c r="J20" s="31"/>
      <c r="K20" s="31"/>
      <c r="L20" s="30"/>
      <c r="M20" s="34"/>
      <c r="N20" s="31"/>
      <c r="O20" s="68" t="str">
        <f t="shared" si="0"/>
        <v/>
      </c>
      <c r="P20" s="68" t="str">
        <f t="shared" si="1"/>
        <v/>
      </c>
      <c r="Q20" s="33"/>
      <c r="R20" s="33"/>
    </row>
    <row r="21" ht="15" customHeight="1" spans="1:18">
      <c r="A21" s="27"/>
      <c r="B21" s="28"/>
      <c r="C21" s="28"/>
      <c r="D21" s="28"/>
      <c r="E21" s="29"/>
      <c r="F21" s="27"/>
      <c r="G21" s="27"/>
      <c r="H21" s="27"/>
      <c r="I21" s="27"/>
      <c r="J21" s="31"/>
      <c r="K21" s="31"/>
      <c r="L21" s="30"/>
      <c r="M21" s="34"/>
      <c r="N21" s="31"/>
      <c r="O21" s="68" t="str">
        <f t="shared" si="0"/>
        <v/>
      </c>
      <c r="P21" s="68" t="str">
        <f t="shared" si="1"/>
        <v/>
      </c>
      <c r="Q21" s="33"/>
      <c r="R21" s="33"/>
    </row>
    <row r="22" ht="15" customHeight="1" spans="1:18">
      <c r="A22" s="27"/>
      <c r="B22" s="28"/>
      <c r="C22" s="28"/>
      <c r="D22" s="28"/>
      <c r="E22" s="29"/>
      <c r="F22" s="27"/>
      <c r="G22" s="27"/>
      <c r="H22" s="27"/>
      <c r="I22" s="27"/>
      <c r="J22" s="31"/>
      <c r="K22" s="31"/>
      <c r="L22" s="30"/>
      <c r="M22" s="34"/>
      <c r="N22" s="31"/>
      <c r="O22" s="68" t="str">
        <f t="shared" si="0"/>
        <v/>
      </c>
      <c r="P22" s="68" t="str">
        <f t="shared" si="1"/>
        <v/>
      </c>
      <c r="Q22" s="33"/>
      <c r="R22" s="33"/>
    </row>
    <row r="23" ht="15" customHeight="1" spans="1:18">
      <c r="A23" s="27"/>
      <c r="B23" s="28"/>
      <c r="C23" s="28"/>
      <c r="D23" s="28"/>
      <c r="E23" s="29"/>
      <c r="F23" s="27"/>
      <c r="G23" s="27"/>
      <c r="H23" s="27"/>
      <c r="I23" s="27"/>
      <c r="J23" s="31"/>
      <c r="K23" s="31"/>
      <c r="L23" s="30"/>
      <c r="M23" s="34"/>
      <c r="N23" s="31"/>
      <c r="O23" s="68" t="str">
        <f t="shared" si="0"/>
        <v/>
      </c>
      <c r="P23" s="68" t="str">
        <f t="shared" si="1"/>
        <v/>
      </c>
      <c r="Q23" s="33"/>
      <c r="R23" s="33"/>
    </row>
    <row r="24" ht="15" customHeight="1" spans="1:18">
      <c r="A24" s="27"/>
      <c r="B24" s="28"/>
      <c r="C24" s="28"/>
      <c r="D24" s="28"/>
      <c r="E24" s="29"/>
      <c r="F24" s="27"/>
      <c r="G24" s="27"/>
      <c r="H24" s="27"/>
      <c r="I24" s="27"/>
      <c r="J24" s="31"/>
      <c r="K24" s="31"/>
      <c r="L24" s="30"/>
      <c r="M24" s="34"/>
      <c r="N24" s="31"/>
      <c r="O24" s="68" t="str">
        <f t="shared" si="0"/>
        <v/>
      </c>
      <c r="P24" s="68" t="str">
        <f t="shared" si="1"/>
        <v/>
      </c>
      <c r="Q24" s="33"/>
      <c r="R24" s="33"/>
    </row>
    <row r="25" ht="15" customHeight="1" spans="1:18">
      <c r="A25" s="27"/>
      <c r="B25" s="28"/>
      <c r="C25" s="28"/>
      <c r="D25" s="28"/>
      <c r="E25" s="29"/>
      <c r="F25" s="27"/>
      <c r="G25" s="27"/>
      <c r="H25" s="27"/>
      <c r="I25" s="27"/>
      <c r="J25" s="31"/>
      <c r="K25" s="31"/>
      <c r="L25" s="30"/>
      <c r="M25" s="34"/>
      <c r="N25" s="31"/>
      <c r="O25" s="68" t="str">
        <f t="shared" si="0"/>
        <v/>
      </c>
      <c r="P25" s="68" t="str">
        <f t="shared" si="1"/>
        <v/>
      </c>
      <c r="Q25" s="33"/>
      <c r="R25" s="33"/>
    </row>
    <row r="26" ht="15" customHeight="1" spans="1:18">
      <c r="A26" s="27"/>
      <c r="B26" s="28"/>
      <c r="C26" s="28"/>
      <c r="D26" s="28"/>
      <c r="E26" s="29"/>
      <c r="F26" s="27"/>
      <c r="G26" s="27"/>
      <c r="H26" s="27"/>
      <c r="I26" s="27"/>
      <c r="J26" s="31"/>
      <c r="K26" s="31"/>
      <c r="L26" s="30"/>
      <c r="M26" s="34"/>
      <c r="N26" s="31"/>
      <c r="O26" s="68" t="str">
        <f t="shared" si="0"/>
        <v/>
      </c>
      <c r="P26" s="68" t="str">
        <f t="shared" si="1"/>
        <v/>
      </c>
      <c r="Q26" s="33"/>
      <c r="R26" s="33"/>
    </row>
    <row r="27" ht="15" customHeight="1" spans="1:18">
      <c r="A27" s="27"/>
      <c r="B27" s="28"/>
      <c r="C27" s="28"/>
      <c r="D27" s="28"/>
      <c r="E27" s="29"/>
      <c r="F27" s="27"/>
      <c r="G27" s="27"/>
      <c r="H27" s="27"/>
      <c r="I27" s="27"/>
      <c r="J27" s="31"/>
      <c r="K27" s="31"/>
      <c r="L27" s="30"/>
      <c r="M27" s="34"/>
      <c r="N27" s="31"/>
      <c r="O27" s="68" t="str">
        <f t="shared" si="0"/>
        <v/>
      </c>
      <c r="P27" s="68" t="str">
        <f t="shared" si="1"/>
        <v/>
      </c>
      <c r="Q27" s="33"/>
      <c r="R27" s="33"/>
    </row>
    <row r="28" ht="15" customHeight="1" spans="1:18">
      <c r="A28" s="27"/>
      <c r="B28" s="28"/>
      <c r="C28" s="28"/>
      <c r="D28" s="28"/>
      <c r="E28" s="29"/>
      <c r="F28" s="27"/>
      <c r="G28" s="27"/>
      <c r="H28" s="27"/>
      <c r="I28" s="27"/>
      <c r="J28" s="31"/>
      <c r="K28" s="31"/>
      <c r="L28" s="30"/>
      <c r="M28" s="34"/>
      <c r="N28" s="31"/>
      <c r="O28" s="68" t="str">
        <f t="shared" si="0"/>
        <v/>
      </c>
      <c r="P28" s="68" t="str">
        <f t="shared" si="1"/>
        <v/>
      </c>
      <c r="Q28" s="33"/>
      <c r="R28" s="33"/>
    </row>
    <row r="29" ht="15" customHeight="1" spans="1:18">
      <c r="A29" s="98" t="s">
        <v>475</v>
      </c>
      <c r="B29" s="99"/>
      <c r="C29" s="99"/>
      <c r="D29" s="28"/>
      <c r="E29" s="29"/>
      <c r="F29" s="27"/>
      <c r="G29" s="27"/>
      <c r="H29" s="27"/>
      <c r="I29" s="27"/>
      <c r="J29" s="31"/>
      <c r="K29" s="40">
        <f t="shared" ref="K29:N29" si="2">SUM(K7:K28)</f>
        <v>0</v>
      </c>
      <c r="L29" s="40">
        <f t="shared" si="2"/>
        <v>0</v>
      </c>
      <c r="M29" s="40">
        <f t="shared" si="2"/>
        <v>0</v>
      </c>
      <c r="N29" s="40">
        <f t="shared" si="2"/>
        <v>0</v>
      </c>
      <c r="O29" s="68" t="str">
        <f t="shared" si="0"/>
        <v/>
      </c>
      <c r="P29" s="68" t="str">
        <f t="shared" si="1"/>
        <v/>
      </c>
      <c r="Q29" s="33"/>
      <c r="R29" s="33"/>
    </row>
    <row r="30" ht="15" customHeight="1" spans="1:18">
      <c r="A30" s="28" t="s">
        <v>514</v>
      </c>
      <c r="B30" s="28"/>
      <c r="C30" s="28"/>
      <c r="D30" s="28"/>
      <c r="E30" s="29"/>
      <c r="F30" s="27"/>
      <c r="G30" s="27"/>
      <c r="H30" s="27"/>
      <c r="I30" s="27"/>
      <c r="J30" s="31"/>
      <c r="K30" s="31"/>
      <c r="L30" s="30"/>
      <c r="M30" s="34"/>
      <c r="N30" s="31"/>
      <c r="O30" s="68" t="str">
        <f t="shared" si="0"/>
        <v/>
      </c>
      <c r="P30" s="68" t="str">
        <f t="shared" si="1"/>
        <v/>
      </c>
      <c r="Q30" s="33"/>
      <c r="R30" s="33"/>
    </row>
    <row r="31" s="14" customFormat="1" ht="15" customHeight="1" spans="1:18">
      <c r="A31" s="98" t="s">
        <v>478</v>
      </c>
      <c r="B31" s="98"/>
      <c r="C31" s="98"/>
      <c r="D31" s="100"/>
      <c r="E31" s="37"/>
      <c r="F31" s="24"/>
      <c r="G31" s="24"/>
      <c r="H31" s="24"/>
      <c r="I31" s="24"/>
      <c r="J31" s="40"/>
      <c r="K31" s="40">
        <f t="shared" ref="K31:N31" si="3">K29-K30</f>
        <v>0</v>
      </c>
      <c r="L31" s="40">
        <f t="shared" si="3"/>
        <v>0</v>
      </c>
      <c r="M31" s="40">
        <f t="shared" si="3"/>
        <v>0</v>
      </c>
      <c r="N31" s="40">
        <f t="shared" si="3"/>
        <v>0</v>
      </c>
      <c r="O31" s="68" t="str">
        <f t="shared" si="0"/>
        <v/>
      </c>
      <c r="P31" s="68" t="str">
        <f t="shared" si="1"/>
        <v/>
      </c>
      <c r="Q31" s="41"/>
      <c r="R31" s="41"/>
    </row>
  </sheetData>
  <mergeCells count="5">
    <mergeCell ref="A2:Q2"/>
    <mergeCell ref="A3:Q3"/>
    <mergeCell ref="A29:C29"/>
    <mergeCell ref="A30:C30"/>
    <mergeCell ref="A31:C31"/>
  </mergeCells>
  <hyperlinks>
    <hyperlink ref="B1" location="无形资产汇总!B9" display="返回"/>
    <hyperlink ref="A1" location="索引目录!E48" display="返回索引页"/>
  </hyperlinks>
  <pageMargins left="0.75" right="0.75" top="1" bottom="1" header="0.5" footer="0.5"/>
  <headerFooter/>
  <legacyDrawing r:id="rId2"/>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55"/>
  <dimension ref="A1:L31"/>
  <sheetViews>
    <sheetView zoomScale="90" zoomScaleNormal="90" workbookViewId="0">
      <pane ySplit="6" topLeftCell="A17" activePane="bottomLeft" state="frozen"/>
      <selection/>
      <selection pane="bottomLeft" activeCell="I15" sqref="I15"/>
    </sheetView>
  </sheetViews>
  <sheetFormatPr defaultColWidth="9" defaultRowHeight="15.75" customHeight="1"/>
  <cols>
    <col min="1" max="1" width="7.58333333333333" style="15" customWidth="1"/>
    <col min="2" max="2" width="21.5833333333333" style="15" customWidth="1"/>
    <col min="3" max="3" width="7.83333333333333" style="15" customWidth="1"/>
    <col min="4" max="4" width="9.25" style="15" customWidth="1"/>
    <col min="5" max="5" width="13.25" style="15" customWidth="1"/>
    <col min="6" max="6" width="13.25" style="15" hidden="1" customWidth="1" outlineLevel="1"/>
    <col min="7" max="7" width="14.5" style="15" customWidth="1" collapsed="1"/>
    <col min="8" max="8" width="7.25" style="15" customWidth="1"/>
    <col min="9" max="9" width="14.0833333333333" style="15" customWidth="1"/>
    <col min="10" max="10" width="11.25" style="15" customWidth="1"/>
    <col min="11" max="11" width="7.75" style="15" customWidth="1"/>
    <col min="12" max="12" width="11.75" style="15" customWidth="1"/>
    <col min="13" max="16384" width="9" style="15"/>
  </cols>
  <sheetData>
    <row r="1" s="85" customFormat="1" ht="10.5" spans="1:12">
      <c r="A1" s="86" t="s">
        <v>361</v>
      </c>
      <c r="B1" s="86" t="s">
        <v>362</v>
      </c>
      <c r="C1" s="87"/>
      <c r="D1" s="87"/>
      <c r="E1" s="87"/>
      <c r="F1" s="87"/>
      <c r="G1" s="87"/>
      <c r="H1" s="87"/>
      <c r="I1" s="87"/>
      <c r="J1" s="87"/>
      <c r="K1" s="87"/>
      <c r="L1" s="87"/>
    </row>
    <row r="2" s="12" customFormat="1" ht="30" customHeight="1" spans="1:12">
      <c r="A2" s="19" t="s">
        <v>982</v>
      </c>
      <c r="B2" s="19"/>
      <c r="C2" s="19"/>
      <c r="D2" s="19"/>
      <c r="E2" s="19"/>
      <c r="F2" s="19"/>
      <c r="G2" s="19"/>
      <c r="H2" s="19"/>
      <c r="I2" s="19"/>
      <c r="J2" s="19"/>
      <c r="K2" s="19"/>
      <c r="L2" s="19"/>
    </row>
    <row r="3" ht="15" customHeight="1" spans="1:12">
      <c r="A3" s="20" t="e">
        <f>CONCATENATE(#REF!,#REF!,#REF!,#REF!,#REF!,#REF!,#REF!)</f>
        <v>#REF!</v>
      </c>
      <c r="B3" s="20"/>
      <c r="C3" s="20"/>
      <c r="D3" s="20"/>
      <c r="E3" s="20"/>
      <c r="F3" s="20"/>
      <c r="G3" s="20"/>
      <c r="H3" s="21"/>
      <c r="I3" s="21"/>
      <c r="J3" s="21"/>
      <c r="K3" s="21"/>
      <c r="L3" s="21"/>
    </row>
    <row r="4" ht="15" customHeight="1" spans="1:12">
      <c r="A4" s="20"/>
      <c r="B4" s="20"/>
      <c r="C4" s="20"/>
      <c r="D4" s="20"/>
      <c r="E4" s="20"/>
      <c r="F4" s="20"/>
      <c r="G4" s="20"/>
      <c r="H4" s="21"/>
      <c r="I4" s="21"/>
      <c r="J4" s="21"/>
      <c r="K4" s="22"/>
      <c r="L4" s="22" t="s">
        <v>983</v>
      </c>
    </row>
    <row r="5" ht="15" customHeight="1" spans="1:12">
      <c r="A5" s="23" t="e">
        <f>#REF!&amp;#REF!</f>
        <v>#REF!</v>
      </c>
      <c r="L5" s="22" t="s">
        <v>282</v>
      </c>
    </row>
    <row r="6" s="91" customFormat="1" ht="26" spans="1:12">
      <c r="A6" s="52" t="s">
        <v>283</v>
      </c>
      <c r="B6" s="52" t="s">
        <v>984</v>
      </c>
      <c r="C6" s="52" t="s">
        <v>747</v>
      </c>
      <c r="D6" s="52" t="s">
        <v>985</v>
      </c>
      <c r="E6" s="52" t="s">
        <v>592</v>
      </c>
      <c r="F6" s="92" t="s">
        <v>243</v>
      </c>
      <c r="G6" s="26" t="s">
        <v>244</v>
      </c>
      <c r="H6" s="52" t="s">
        <v>986</v>
      </c>
      <c r="I6" s="52" t="s">
        <v>245</v>
      </c>
      <c r="J6" s="52" t="s">
        <v>246</v>
      </c>
      <c r="K6" s="52" t="s">
        <v>285</v>
      </c>
      <c r="L6" s="52" t="s">
        <v>419</v>
      </c>
    </row>
    <row r="7" ht="15" customHeight="1" spans="1:12">
      <c r="A7" s="27"/>
      <c r="B7" s="28"/>
      <c r="C7" s="29"/>
      <c r="D7" s="27"/>
      <c r="E7" s="31"/>
      <c r="F7" s="30"/>
      <c r="G7" s="34"/>
      <c r="H7" s="27"/>
      <c r="I7" s="31"/>
      <c r="J7" s="68" t="str">
        <f t="shared" ref="J7:J31" si="0">IF(OR(AND(G7=0,I7=0),I7=0),"",I7-G7)</f>
        <v/>
      </c>
      <c r="K7" s="68" t="str">
        <f t="shared" ref="K7:K31" si="1">IF(ISERROR(J7/G7),"",J7/ABS(G7)*100)</f>
        <v/>
      </c>
      <c r="L7" s="33"/>
    </row>
    <row r="8" ht="15" customHeight="1" spans="1:12">
      <c r="A8" s="27"/>
      <c r="B8" s="28"/>
      <c r="C8" s="29"/>
      <c r="D8" s="27"/>
      <c r="E8" s="31"/>
      <c r="F8" s="30"/>
      <c r="G8" s="34"/>
      <c r="H8" s="27"/>
      <c r="I8" s="31"/>
      <c r="J8" s="31" t="str">
        <f t="shared" si="0"/>
        <v/>
      </c>
      <c r="K8" s="31" t="str">
        <f t="shared" si="1"/>
        <v/>
      </c>
      <c r="L8" s="33"/>
    </row>
    <row r="9" ht="15" customHeight="1" spans="1:12">
      <c r="A9" s="27"/>
      <c r="B9" s="28"/>
      <c r="C9" s="29"/>
      <c r="D9" s="27"/>
      <c r="E9" s="31"/>
      <c r="F9" s="30"/>
      <c r="G9" s="34"/>
      <c r="H9" s="27"/>
      <c r="I9" s="31"/>
      <c r="J9" s="31" t="str">
        <f t="shared" si="0"/>
        <v/>
      </c>
      <c r="K9" s="31" t="str">
        <f t="shared" si="1"/>
        <v/>
      </c>
      <c r="L9" s="33"/>
    </row>
    <row r="10" ht="15" customHeight="1" spans="1:12">
      <c r="A10" s="27"/>
      <c r="B10" s="28"/>
      <c r="C10" s="29"/>
      <c r="D10" s="27"/>
      <c r="E10" s="31"/>
      <c r="F10" s="30"/>
      <c r="G10" s="34"/>
      <c r="H10" s="27"/>
      <c r="I10" s="31"/>
      <c r="J10" s="31" t="str">
        <f t="shared" si="0"/>
        <v/>
      </c>
      <c r="K10" s="31" t="str">
        <f t="shared" si="1"/>
        <v/>
      </c>
      <c r="L10" s="33"/>
    </row>
    <row r="11" ht="15" customHeight="1" spans="1:12">
      <c r="A11" s="27"/>
      <c r="B11" s="28"/>
      <c r="C11" s="29"/>
      <c r="D11" s="27"/>
      <c r="E11" s="31"/>
      <c r="F11" s="30"/>
      <c r="G11" s="34"/>
      <c r="H11" s="27"/>
      <c r="I11" s="31"/>
      <c r="J11" s="31" t="str">
        <f t="shared" si="0"/>
        <v/>
      </c>
      <c r="K11" s="31" t="str">
        <f t="shared" si="1"/>
        <v/>
      </c>
      <c r="L11" s="33"/>
    </row>
    <row r="12" ht="15" customHeight="1" spans="1:12">
      <c r="A12" s="27"/>
      <c r="B12" s="28"/>
      <c r="C12" s="29"/>
      <c r="D12" s="27"/>
      <c r="E12" s="31"/>
      <c r="F12" s="30"/>
      <c r="G12" s="34"/>
      <c r="H12" s="27"/>
      <c r="I12" s="31"/>
      <c r="J12" s="31" t="str">
        <f t="shared" si="0"/>
        <v/>
      </c>
      <c r="K12" s="31" t="str">
        <f t="shared" si="1"/>
        <v/>
      </c>
      <c r="L12" s="33"/>
    </row>
    <row r="13" ht="15" customHeight="1" spans="1:12">
      <c r="A13" s="27"/>
      <c r="B13" s="28"/>
      <c r="C13" s="29"/>
      <c r="D13" s="27"/>
      <c r="E13" s="31"/>
      <c r="F13" s="30"/>
      <c r="G13" s="34"/>
      <c r="H13" s="27"/>
      <c r="I13" s="31"/>
      <c r="J13" s="31" t="str">
        <f t="shared" si="0"/>
        <v/>
      </c>
      <c r="K13" s="31" t="str">
        <f t="shared" si="1"/>
        <v/>
      </c>
      <c r="L13" s="33"/>
    </row>
    <row r="14" ht="15" customHeight="1" spans="1:12">
      <c r="A14" s="27"/>
      <c r="B14" s="28"/>
      <c r="C14" s="29"/>
      <c r="D14" s="27"/>
      <c r="E14" s="31"/>
      <c r="F14" s="30"/>
      <c r="G14" s="34"/>
      <c r="H14" s="27"/>
      <c r="I14" s="31"/>
      <c r="J14" s="31" t="str">
        <f t="shared" si="0"/>
        <v/>
      </c>
      <c r="K14" s="31" t="str">
        <f t="shared" si="1"/>
        <v/>
      </c>
      <c r="L14" s="33"/>
    </row>
    <row r="15" ht="15" customHeight="1" spans="1:12">
      <c r="A15" s="27"/>
      <c r="B15" s="28"/>
      <c r="C15" s="29"/>
      <c r="D15" s="27"/>
      <c r="E15" s="31"/>
      <c r="F15" s="30"/>
      <c r="G15" s="34"/>
      <c r="H15" s="27"/>
      <c r="I15" s="31"/>
      <c r="J15" s="31" t="str">
        <f t="shared" si="0"/>
        <v/>
      </c>
      <c r="K15" s="31" t="str">
        <f t="shared" si="1"/>
        <v/>
      </c>
      <c r="L15" s="33"/>
    </row>
    <row r="16" ht="15" customHeight="1" spans="1:12">
      <c r="A16" s="27"/>
      <c r="B16" s="28"/>
      <c r="C16" s="29"/>
      <c r="D16" s="27"/>
      <c r="E16" s="31"/>
      <c r="F16" s="30"/>
      <c r="G16" s="34"/>
      <c r="H16" s="27"/>
      <c r="I16" s="31"/>
      <c r="J16" s="31" t="str">
        <f t="shared" si="0"/>
        <v/>
      </c>
      <c r="K16" s="31" t="str">
        <f t="shared" si="1"/>
        <v/>
      </c>
      <c r="L16" s="33"/>
    </row>
    <row r="17" ht="15" customHeight="1" spans="1:12">
      <c r="A17" s="27"/>
      <c r="B17" s="28"/>
      <c r="C17" s="29"/>
      <c r="D17" s="27"/>
      <c r="E17" s="31"/>
      <c r="F17" s="30"/>
      <c r="G17" s="34"/>
      <c r="H17" s="27"/>
      <c r="I17" s="31"/>
      <c r="J17" s="31" t="str">
        <f t="shared" si="0"/>
        <v/>
      </c>
      <c r="K17" s="31" t="str">
        <f t="shared" si="1"/>
        <v/>
      </c>
      <c r="L17" s="33"/>
    </row>
    <row r="18" ht="15" customHeight="1" spans="1:12">
      <c r="A18" s="27"/>
      <c r="B18" s="28"/>
      <c r="C18" s="29"/>
      <c r="D18" s="27"/>
      <c r="E18" s="31"/>
      <c r="F18" s="30"/>
      <c r="G18" s="34"/>
      <c r="H18" s="27"/>
      <c r="I18" s="31"/>
      <c r="J18" s="31" t="str">
        <f t="shared" si="0"/>
        <v/>
      </c>
      <c r="K18" s="31" t="str">
        <f t="shared" si="1"/>
        <v/>
      </c>
      <c r="L18" s="33"/>
    </row>
    <row r="19" ht="15" customHeight="1" spans="1:12">
      <c r="A19" s="27"/>
      <c r="B19" s="28"/>
      <c r="C19" s="29"/>
      <c r="D19" s="27"/>
      <c r="E19" s="31"/>
      <c r="F19" s="30"/>
      <c r="G19" s="34"/>
      <c r="H19" s="27"/>
      <c r="I19" s="31"/>
      <c r="J19" s="31" t="str">
        <f t="shared" si="0"/>
        <v/>
      </c>
      <c r="K19" s="31" t="str">
        <f t="shared" si="1"/>
        <v/>
      </c>
      <c r="L19" s="33"/>
    </row>
    <row r="20" ht="15" customHeight="1" spans="1:12">
      <c r="A20" s="27"/>
      <c r="B20" s="28"/>
      <c r="C20" s="29"/>
      <c r="D20" s="27"/>
      <c r="E20" s="31"/>
      <c r="F20" s="30"/>
      <c r="G20" s="34"/>
      <c r="H20" s="27"/>
      <c r="I20" s="31"/>
      <c r="J20" s="31" t="str">
        <f t="shared" si="0"/>
        <v/>
      </c>
      <c r="K20" s="31" t="str">
        <f t="shared" si="1"/>
        <v/>
      </c>
      <c r="L20" s="33"/>
    </row>
    <row r="21" ht="15" customHeight="1" spans="1:12">
      <c r="A21" s="27"/>
      <c r="B21" s="28"/>
      <c r="C21" s="29"/>
      <c r="D21" s="27"/>
      <c r="E21" s="31"/>
      <c r="F21" s="30"/>
      <c r="G21" s="34"/>
      <c r="H21" s="27"/>
      <c r="I21" s="31"/>
      <c r="J21" s="31" t="str">
        <f t="shared" si="0"/>
        <v/>
      </c>
      <c r="K21" s="31" t="str">
        <f t="shared" si="1"/>
        <v/>
      </c>
      <c r="L21" s="33"/>
    </row>
    <row r="22" ht="15" customHeight="1" spans="1:12">
      <c r="A22" s="27"/>
      <c r="B22" s="28"/>
      <c r="C22" s="29"/>
      <c r="D22" s="27"/>
      <c r="E22" s="31"/>
      <c r="F22" s="30"/>
      <c r="G22" s="34"/>
      <c r="H22" s="27"/>
      <c r="I22" s="31"/>
      <c r="J22" s="31" t="str">
        <f t="shared" si="0"/>
        <v/>
      </c>
      <c r="K22" s="31" t="str">
        <f t="shared" si="1"/>
        <v/>
      </c>
      <c r="L22" s="33"/>
    </row>
    <row r="23" ht="15" customHeight="1" spans="1:12">
      <c r="A23" s="27"/>
      <c r="B23" s="28"/>
      <c r="C23" s="29"/>
      <c r="D23" s="27"/>
      <c r="E23" s="31"/>
      <c r="F23" s="30"/>
      <c r="G23" s="34"/>
      <c r="H23" s="27"/>
      <c r="I23" s="31"/>
      <c r="J23" s="31" t="str">
        <f t="shared" si="0"/>
        <v/>
      </c>
      <c r="K23" s="31" t="str">
        <f t="shared" si="1"/>
        <v/>
      </c>
      <c r="L23" s="33"/>
    </row>
    <row r="24" ht="15" customHeight="1" spans="1:12">
      <c r="A24" s="27"/>
      <c r="B24" s="28"/>
      <c r="C24" s="29"/>
      <c r="D24" s="27"/>
      <c r="E24" s="31"/>
      <c r="F24" s="30"/>
      <c r="G24" s="34"/>
      <c r="H24" s="27"/>
      <c r="I24" s="31"/>
      <c r="J24" s="31" t="str">
        <f t="shared" si="0"/>
        <v/>
      </c>
      <c r="K24" s="31" t="str">
        <f t="shared" si="1"/>
        <v/>
      </c>
      <c r="L24" s="33"/>
    </row>
    <row r="25" ht="15" customHeight="1" spans="1:12">
      <c r="A25" s="27"/>
      <c r="B25" s="28"/>
      <c r="C25" s="29"/>
      <c r="D25" s="27"/>
      <c r="E25" s="31"/>
      <c r="F25" s="30"/>
      <c r="G25" s="34"/>
      <c r="H25" s="27"/>
      <c r="I25" s="31"/>
      <c r="J25" s="31" t="str">
        <f t="shared" si="0"/>
        <v/>
      </c>
      <c r="K25" s="31" t="str">
        <f t="shared" si="1"/>
        <v/>
      </c>
      <c r="L25" s="33"/>
    </row>
    <row r="26" ht="15" customHeight="1" spans="1:12">
      <c r="A26" s="27"/>
      <c r="B26" s="28"/>
      <c r="C26" s="29"/>
      <c r="D26" s="27"/>
      <c r="E26" s="31"/>
      <c r="F26" s="30"/>
      <c r="G26" s="34"/>
      <c r="H26" s="27"/>
      <c r="I26" s="31"/>
      <c r="J26" s="31" t="str">
        <f t="shared" si="0"/>
        <v/>
      </c>
      <c r="K26" s="31" t="str">
        <f t="shared" si="1"/>
        <v/>
      </c>
      <c r="L26" s="33"/>
    </row>
    <row r="27" ht="15" customHeight="1" spans="1:12">
      <c r="A27" s="27"/>
      <c r="B27" s="28"/>
      <c r="C27" s="29"/>
      <c r="D27" s="27"/>
      <c r="E27" s="31"/>
      <c r="F27" s="30"/>
      <c r="G27" s="34"/>
      <c r="H27" s="27"/>
      <c r="I27" s="31"/>
      <c r="J27" s="31" t="str">
        <f t="shared" si="0"/>
        <v/>
      </c>
      <c r="K27" s="31" t="str">
        <f t="shared" si="1"/>
        <v/>
      </c>
      <c r="L27" s="33"/>
    </row>
    <row r="28" ht="15" customHeight="1" spans="1:12">
      <c r="A28" s="27"/>
      <c r="B28" s="28"/>
      <c r="C28" s="29"/>
      <c r="D28" s="27"/>
      <c r="E28" s="31"/>
      <c r="F28" s="30"/>
      <c r="G28" s="34"/>
      <c r="H28" s="27"/>
      <c r="I28" s="31"/>
      <c r="J28" s="31" t="str">
        <f t="shared" si="0"/>
        <v/>
      </c>
      <c r="K28" s="31" t="str">
        <f t="shared" si="1"/>
        <v/>
      </c>
      <c r="L28" s="33"/>
    </row>
    <row r="29" ht="15" customHeight="1" spans="1:12">
      <c r="A29" s="98" t="s">
        <v>475</v>
      </c>
      <c r="B29" s="99"/>
      <c r="C29" s="99"/>
      <c r="D29" s="27"/>
      <c r="E29" s="31"/>
      <c r="F29" s="38">
        <f>SUM(F7:F28)</f>
        <v>0</v>
      </c>
      <c r="G29" s="39">
        <f>SUM(G7:G28)</f>
        <v>0</v>
      </c>
      <c r="H29" s="39"/>
      <c r="I29" s="39">
        <f t="shared" ref="I29" si="2">SUM(I7:I28)</f>
        <v>0</v>
      </c>
      <c r="J29" s="40" t="str">
        <f t="shared" si="0"/>
        <v/>
      </c>
      <c r="K29" s="40" t="str">
        <f t="shared" si="1"/>
        <v/>
      </c>
      <c r="L29" s="33"/>
    </row>
    <row r="30" ht="15" customHeight="1" spans="1:12">
      <c r="A30" s="28" t="s">
        <v>514</v>
      </c>
      <c r="B30" s="28"/>
      <c r="C30" s="28"/>
      <c r="D30" s="27"/>
      <c r="E30" s="31"/>
      <c r="F30" s="30"/>
      <c r="G30" s="34"/>
      <c r="H30" s="27"/>
      <c r="I30" s="31"/>
      <c r="J30" s="31" t="str">
        <f t="shared" si="0"/>
        <v/>
      </c>
      <c r="K30" s="31" t="str">
        <f t="shared" si="1"/>
        <v/>
      </c>
      <c r="L30" s="33"/>
    </row>
    <row r="31" s="14" customFormat="1" ht="15" customHeight="1" spans="1:12">
      <c r="A31" s="98" t="s">
        <v>478</v>
      </c>
      <c r="B31" s="98"/>
      <c r="C31" s="98"/>
      <c r="D31" s="24"/>
      <c r="E31" s="40"/>
      <c r="F31" s="38">
        <f>F29-F30</f>
        <v>0</v>
      </c>
      <c r="G31" s="39">
        <f t="shared" ref="G31:I31" si="3">G29-G30</f>
        <v>0</v>
      </c>
      <c r="H31" s="24"/>
      <c r="I31" s="40">
        <f t="shared" si="3"/>
        <v>0</v>
      </c>
      <c r="J31" s="40" t="str">
        <f t="shared" si="0"/>
        <v/>
      </c>
      <c r="K31" s="40" t="str">
        <f t="shared" si="1"/>
        <v/>
      </c>
      <c r="L31" s="41"/>
    </row>
  </sheetData>
  <mergeCells count="5">
    <mergeCell ref="A2:L2"/>
    <mergeCell ref="A3:L3"/>
    <mergeCell ref="A29:C29"/>
    <mergeCell ref="A30:C30"/>
    <mergeCell ref="A31:C31"/>
  </mergeCells>
  <hyperlinks>
    <hyperlink ref="A1" location="索引目录!E49" display="返回索引页"/>
    <hyperlink ref="B1" location="无形资产汇总!B15"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0"/>
  <dimension ref="A1:K31"/>
  <sheetViews>
    <sheetView zoomScale="90" zoomScaleNormal="90" workbookViewId="0">
      <pane ySplit="6" topLeftCell="A13" activePane="bottomLeft" state="frozen"/>
      <selection/>
      <selection pane="bottomLeft" activeCell="H13" sqref="H13"/>
    </sheetView>
  </sheetViews>
  <sheetFormatPr defaultColWidth="9" defaultRowHeight="15.75" customHeight="1"/>
  <cols>
    <col min="1" max="1" width="7.58333333333333" style="15" customWidth="1"/>
    <col min="2" max="2" width="30.0833333333333" style="15" customWidth="1"/>
    <col min="3" max="3" width="11.75" style="15" customWidth="1"/>
    <col min="4" max="4" width="15.25" style="15" hidden="1" customWidth="1" outlineLevel="1"/>
    <col min="5" max="5" width="17.5833333333333" style="15" customWidth="1" collapsed="1"/>
    <col min="6" max="6" width="17.5833333333333" style="15" customWidth="1"/>
    <col min="7" max="7" width="15.0833333333333" style="15" customWidth="1"/>
    <col min="8" max="8" width="8.25" style="15" customWidth="1"/>
    <col min="9" max="9" width="16.75" style="15" customWidth="1"/>
    <col min="10" max="16384" width="9" style="15"/>
  </cols>
  <sheetData>
    <row r="1" s="85" customFormat="1" ht="10.5" spans="1:11">
      <c r="A1" s="86" t="s">
        <v>361</v>
      </c>
      <c r="B1" s="86" t="s">
        <v>362</v>
      </c>
      <c r="C1" s="87"/>
      <c r="D1" s="87"/>
      <c r="E1" s="87"/>
      <c r="F1" s="87"/>
      <c r="G1" s="87"/>
      <c r="H1" s="87"/>
      <c r="I1" s="87"/>
    </row>
    <row r="2" s="12" customFormat="1" ht="30" customHeight="1" spans="1:11">
      <c r="A2" s="19" t="s">
        <v>987</v>
      </c>
      <c r="B2" s="19"/>
      <c r="C2" s="19"/>
      <c r="D2" s="19"/>
      <c r="E2" s="19"/>
      <c r="F2" s="19"/>
      <c r="G2" s="19"/>
      <c r="H2" s="19"/>
      <c r="I2" s="19"/>
    </row>
    <row r="3" ht="15" customHeight="1" spans="1:11">
      <c r="A3" s="20" t="e">
        <f>CONCATENATE(#REF!,#REF!,#REF!,#REF!,#REF!,#REF!,#REF!)</f>
        <v>#REF!</v>
      </c>
      <c r="B3" s="20"/>
      <c r="C3" s="20"/>
      <c r="D3" s="20"/>
      <c r="E3" s="20"/>
      <c r="F3" s="21"/>
      <c r="G3" s="21"/>
      <c r="H3" s="21"/>
      <c r="I3" s="21"/>
    </row>
    <row r="4" ht="15" customHeight="1" spans="1:11">
      <c r="A4" s="20"/>
      <c r="B4" s="20"/>
      <c r="C4" s="20"/>
      <c r="D4" s="20"/>
      <c r="E4" s="20"/>
      <c r="F4" s="21"/>
      <c r="G4" s="21"/>
      <c r="H4" s="21"/>
      <c r="I4" s="22" t="s">
        <v>988</v>
      </c>
      <c r="K4" s="22"/>
    </row>
    <row r="5" ht="15" customHeight="1" spans="1:11">
      <c r="A5" s="23" t="e">
        <f>#REF!&amp;#REF!</f>
        <v>#REF!</v>
      </c>
      <c r="I5" s="22" t="s">
        <v>282</v>
      </c>
    </row>
    <row r="6" s="91" customFormat="1" ht="19.9" customHeight="1" spans="1:11">
      <c r="A6" s="52" t="s">
        <v>283</v>
      </c>
      <c r="B6" s="52" t="s">
        <v>989</v>
      </c>
      <c r="C6" s="52" t="s">
        <v>486</v>
      </c>
      <c r="D6" s="92" t="s">
        <v>243</v>
      </c>
      <c r="E6" s="26" t="s">
        <v>244</v>
      </c>
      <c r="F6" s="52" t="s">
        <v>245</v>
      </c>
      <c r="G6" s="52" t="s">
        <v>246</v>
      </c>
      <c r="H6" s="52" t="s">
        <v>285</v>
      </c>
      <c r="I6" s="52" t="s">
        <v>419</v>
      </c>
    </row>
    <row r="7" ht="15" customHeight="1" spans="1:11">
      <c r="A7" s="27"/>
      <c r="B7" s="28"/>
      <c r="C7" s="29"/>
      <c r="D7" s="30"/>
      <c r="E7" s="34"/>
      <c r="F7" s="31"/>
      <c r="G7" s="68" t="str">
        <f>IF(OR(AND(E7=0,F7=0),F7=0),"",F7-E7)</f>
        <v/>
      </c>
      <c r="H7" s="68" t="str">
        <f>IF(ISERROR(G7/E7),"",G7/ABS(E7)*100)</f>
        <v/>
      </c>
      <c r="I7" s="33"/>
    </row>
    <row r="8" ht="15" customHeight="1" spans="1:11">
      <c r="A8" s="27"/>
      <c r="B8" s="28"/>
      <c r="C8" s="29"/>
      <c r="D8" s="30"/>
      <c r="E8" s="34"/>
      <c r="F8" s="31"/>
      <c r="G8" s="31" t="str">
        <f t="shared" ref="G8:G31" si="0">IF(OR(AND(E8=0,F8=0),F8=0),"",F8-E8)</f>
        <v/>
      </c>
      <c r="H8" s="31" t="str">
        <f t="shared" ref="H8:H31" si="1">IF(ISERROR(G8/E8),"",G8/ABS(E8)*100)</f>
        <v/>
      </c>
      <c r="I8" s="33"/>
    </row>
    <row r="9" ht="15" customHeight="1" spans="1:11">
      <c r="A9" s="27"/>
      <c r="B9" s="28"/>
      <c r="C9" s="29"/>
      <c r="D9" s="30"/>
      <c r="E9" s="34"/>
      <c r="F9" s="31"/>
      <c r="G9" s="31" t="str">
        <f t="shared" si="0"/>
        <v/>
      </c>
      <c r="H9" s="31" t="str">
        <f t="shared" si="1"/>
        <v/>
      </c>
      <c r="I9" s="33"/>
    </row>
    <row r="10" ht="15" customHeight="1" spans="1:11">
      <c r="A10" s="27"/>
      <c r="B10" s="28"/>
      <c r="C10" s="29"/>
      <c r="D10" s="30"/>
      <c r="E10" s="34"/>
      <c r="F10" s="31"/>
      <c r="G10" s="31" t="str">
        <f t="shared" si="0"/>
        <v/>
      </c>
      <c r="H10" s="31" t="str">
        <f t="shared" si="1"/>
        <v/>
      </c>
      <c r="I10" s="33"/>
    </row>
    <row r="11" ht="15" customHeight="1" spans="1:11">
      <c r="A11" s="27"/>
      <c r="B11" s="28"/>
      <c r="C11" s="29"/>
      <c r="D11" s="30"/>
      <c r="E11" s="34"/>
      <c r="F11" s="31"/>
      <c r="G11" s="31" t="str">
        <f t="shared" si="0"/>
        <v/>
      </c>
      <c r="H11" s="31" t="str">
        <f t="shared" si="1"/>
        <v/>
      </c>
      <c r="I11" s="33"/>
    </row>
    <row r="12" ht="15" customHeight="1" spans="1:11">
      <c r="A12" s="27"/>
      <c r="B12" s="28"/>
      <c r="C12" s="29"/>
      <c r="D12" s="30"/>
      <c r="E12" s="34"/>
      <c r="F12" s="31"/>
      <c r="G12" s="31" t="str">
        <f t="shared" si="0"/>
        <v/>
      </c>
      <c r="H12" s="31" t="str">
        <f t="shared" si="1"/>
        <v/>
      </c>
      <c r="I12" s="33"/>
    </row>
    <row r="13" ht="15" customHeight="1" spans="1:11">
      <c r="A13" s="27"/>
      <c r="B13" s="28"/>
      <c r="C13" s="29"/>
      <c r="D13" s="30"/>
      <c r="E13" s="34"/>
      <c r="F13" s="31"/>
      <c r="G13" s="31" t="str">
        <f t="shared" si="0"/>
        <v/>
      </c>
      <c r="H13" s="31" t="str">
        <f t="shared" si="1"/>
        <v/>
      </c>
      <c r="I13" s="33"/>
    </row>
    <row r="14" ht="15" customHeight="1" spans="1:11">
      <c r="A14" s="27"/>
      <c r="B14" s="28"/>
      <c r="C14" s="29"/>
      <c r="D14" s="30"/>
      <c r="E14" s="34"/>
      <c r="F14" s="31"/>
      <c r="G14" s="31" t="str">
        <f t="shared" si="0"/>
        <v/>
      </c>
      <c r="H14" s="31" t="str">
        <f t="shared" si="1"/>
        <v/>
      </c>
      <c r="I14" s="33"/>
    </row>
    <row r="15" ht="15" customHeight="1" spans="1:11">
      <c r="A15" s="27"/>
      <c r="B15" s="28"/>
      <c r="C15" s="29"/>
      <c r="D15" s="30"/>
      <c r="E15" s="34"/>
      <c r="F15" s="31"/>
      <c r="G15" s="31" t="str">
        <f t="shared" si="0"/>
        <v/>
      </c>
      <c r="H15" s="31" t="str">
        <f t="shared" si="1"/>
        <v/>
      </c>
      <c r="I15" s="33"/>
    </row>
    <row r="16" ht="15" customHeight="1" spans="1:11">
      <c r="A16" s="27"/>
      <c r="B16" s="28"/>
      <c r="C16" s="29"/>
      <c r="D16" s="30"/>
      <c r="E16" s="34"/>
      <c r="F16" s="31"/>
      <c r="G16" s="31" t="str">
        <f t="shared" si="0"/>
        <v/>
      </c>
      <c r="H16" s="31" t="str">
        <f t="shared" si="1"/>
        <v/>
      </c>
      <c r="I16" s="33"/>
    </row>
    <row r="17" ht="15" customHeight="1" spans="1:9">
      <c r="A17" s="27"/>
      <c r="B17" s="28"/>
      <c r="C17" s="29"/>
      <c r="D17" s="30"/>
      <c r="E17" s="34"/>
      <c r="F17" s="31"/>
      <c r="G17" s="31" t="str">
        <f t="shared" si="0"/>
        <v/>
      </c>
      <c r="H17" s="31" t="str">
        <f t="shared" si="1"/>
        <v/>
      </c>
      <c r="I17" s="33"/>
    </row>
    <row r="18" ht="15" customHeight="1" spans="1:9">
      <c r="A18" s="27"/>
      <c r="B18" s="28"/>
      <c r="C18" s="29"/>
      <c r="D18" s="30"/>
      <c r="E18" s="34"/>
      <c r="F18" s="31"/>
      <c r="G18" s="31" t="str">
        <f t="shared" si="0"/>
        <v/>
      </c>
      <c r="H18" s="31" t="str">
        <f t="shared" si="1"/>
        <v/>
      </c>
      <c r="I18" s="33"/>
    </row>
    <row r="19" ht="15" customHeight="1" spans="1:9">
      <c r="A19" s="27"/>
      <c r="B19" s="28"/>
      <c r="C19" s="29"/>
      <c r="D19" s="30"/>
      <c r="E19" s="34"/>
      <c r="F19" s="31"/>
      <c r="G19" s="31" t="str">
        <f t="shared" si="0"/>
        <v/>
      </c>
      <c r="H19" s="31" t="str">
        <f t="shared" si="1"/>
        <v/>
      </c>
      <c r="I19" s="33"/>
    </row>
    <row r="20" ht="15" customHeight="1" spans="1:9">
      <c r="A20" s="27"/>
      <c r="B20" s="28"/>
      <c r="C20" s="29"/>
      <c r="D20" s="30"/>
      <c r="E20" s="34"/>
      <c r="F20" s="31"/>
      <c r="G20" s="31" t="str">
        <f t="shared" si="0"/>
        <v/>
      </c>
      <c r="H20" s="31" t="str">
        <f t="shared" si="1"/>
        <v/>
      </c>
      <c r="I20" s="33"/>
    </row>
    <row r="21" ht="15" customHeight="1" spans="1:9">
      <c r="A21" s="27"/>
      <c r="B21" s="28"/>
      <c r="C21" s="29"/>
      <c r="D21" s="30"/>
      <c r="E21" s="34"/>
      <c r="F21" s="31"/>
      <c r="G21" s="31" t="str">
        <f t="shared" si="0"/>
        <v/>
      </c>
      <c r="H21" s="31" t="str">
        <f t="shared" si="1"/>
        <v/>
      </c>
      <c r="I21" s="33"/>
    </row>
    <row r="22" ht="15" customHeight="1" spans="1:9">
      <c r="A22" s="27"/>
      <c r="B22" s="28"/>
      <c r="C22" s="29"/>
      <c r="D22" s="30"/>
      <c r="E22" s="34"/>
      <c r="F22" s="31"/>
      <c r="G22" s="31" t="str">
        <f t="shared" si="0"/>
        <v/>
      </c>
      <c r="H22" s="31" t="str">
        <f t="shared" si="1"/>
        <v/>
      </c>
      <c r="I22" s="33"/>
    </row>
    <row r="23" ht="15" customHeight="1" spans="1:9">
      <c r="A23" s="27"/>
      <c r="B23" s="28"/>
      <c r="C23" s="29"/>
      <c r="D23" s="30"/>
      <c r="E23" s="34"/>
      <c r="F23" s="31"/>
      <c r="G23" s="31" t="str">
        <f t="shared" si="0"/>
        <v/>
      </c>
      <c r="H23" s="31" t="str">
        <f t="shared" si="1"/>
        <v/>
      </c>
      <c r="I23" s="33"/>
    </row>
    <row r="24" ht="15" customHeight="1" spans="1:9">
      <c r="A24" s="27"/>
      <c r="B24" s="28"/>
      <c r="C24" s="29"/>
      <c r="D24" s="30"/>
      <c r="E24" s="34"/>
      <c r="F24" s="31"/>
      <c r="G24" s="31" t="str">
        <f t="shared" si="0"/>
        <v/>
      </c>
      <c r="H24" s="31" t="str">
        <f t="shared" si="1"/>
        <v/>
      </c>
      <c r="I24" s="33"/>
    </row>
    <row r="25" ht="15" customHeight="1" spans="1:9">
      <c r="A25" s="27"/>
      <c r="B25" s="28"/>
      <c r="C25" s="29"/>
      <c r="D25" s="30"/>
      <c r="E25" s="34"/>
      <c r="F25" s="31"/>
      <c r="G25" s="31" t="str">
        <f t="shared" si="0"/>
        <v/>
      </c>
      <c r="H25" s="31" t="str">
        <f t="shared" si="1"/>
        <v/>
      </c>
      <c r="I25" s="33"/>
    </row>
    <row r="26" ht="15" customHeight="1" spans="1:9">
      <c r="A26" s="27"/>
      <c r="B26" s="28"/>
      <c r="C26" s="29"/>
      <c r="D26" s="30"/>
      <c r="E26" s="34"/>
      <c r="F26" s="31"/>
      <c r="G26" s="31" t="str">
        <f t="shared" si="0"/>
        <v/>
      </c>
      <c r="H26" s="31" t="str">
        <f t="shared" si="1"/>
        <v/>
      </c>
      <c r="I26" s="33"/>
    </row>
    <row r="27" ht="15" customHeight="1" spans="1:9">
      <c r="A27" s="27"/>
      <c r="B27" s="28"/>
      <c r="C27" s="29"/>
      <c r="D27" s="30"/>
      <c r="E27" s="34"/>
      <c r="F27" s="31"/>
      <c r="G27" s="31" t="str">
        <f t="shared" si="0"/>
        <v/>
      </c>
      <c r="H27" s="31" t="str">
        <f t="shared" si="1"/>
        <v/>
      </c>
      <c r="I27" s="33"/>
    </row>
    <row r="28" ht="15" customHeight="1" spans="1:9">
      <c r="A28" s="27"/>
      <c r="B28" s="28"/>
      <c r="C28" s="29"/>
      <c r="D28" s="30"/>
      <c r="E28" s="34"/>
      <c r="F28" s="31"/>
      <c r="G28" s="31" t="str">
        <f t="shared" si="0"/>
        <v/>
      </c>
      <c r="H28" s="31" t="str">
        <f t="shared" si="1"/>
        <v/>
      </c>
      <c r="I28" s="33"/>
    </row>
    <row r="29" ht="15" customHeight="1" spans="1:9">
      <c r="A29" s="27"/>
      <c r="B29" s="28"/>
      <c r="C29" s="29"/>
      <c r="D29" s="30"/>
      <c r="E29" s="34"/>
      <c r="F29" s="31"/>
      <c r="G29" s="31" t="str">
        <f t="shared" si="0"/>
        <v/>
      </c>
      <c r="H29" s="31" t="str">
        <f t="shared" si="1"/>
        <v/>
      </c>
      <c r="I29" s="33"/>
    </row>
    <row r="30" ht="15" customHeight="1" spans="1:9">
      <c r="A30" s="27"/>
      <c r="B30" s="28"/>
      <c r="C30" s="29"/>
      <c r="D30" s="30"/>
      <c r="E30" s="34"/>
      <c r="F30" s="31"/>
      <c r="G30" s="31" t="str">
        <f t="shared" si="0"/>
        <v/>
      </c>
      <c r="H30" s="31" t="str">
        <f t="shared" si="1"/>
        <v/>
      </c>
      <c r="I30" s="33"/>
    </row>
    <row r="31" s="14" customFormat="1" ht="15" customHeight="1" spans="1:9">
      <c r="A31" s="35" t="s">
        <v>420</v>
      </c>
      <c r="B31" s="36"/>
      <c r="C31" s="88"/>
      <c r="D31" s="38">
        <f>SUM(D7:D30)</f>
        <v>0</v>
      </c>
      <c r="E31" s="39">
        <f>SUM(E7:E30)</f>
        <v>0</v>
      </c>
      <c r="F31" s="40">
        <f>SUM(F7:F30)</f>
        <v>0</v>
      </c>
      <c r="G31" s="40" t="str">
        <f t="shared" si="0"/>
        <v/>
      </c>
      <c r="H31" s="40" t="str">
        <f t="shared" si="1"/>
        <v/>
      </c>
      <c r="I31" s="41"/>
    </row>
  </sheetData>
  <mergeCells count="3">
    <mergeCell ref="A2:I2"/>
    <mergeCell ref="A3:I3"/>
    <mergeCell ref="A31:B31"/>
  </mergeCells>
  <hyperlinks>
    <hyperlink ref="A1" location="索引目录!D50" display="返回索引页"/>
    <hyperlink ref="B1" location="非流动资产评估汇总!B41"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dimension ref="A1:K31"/>
  <sheetViews>
    <sheetView zoomScale="90" zoomScaleNormal="90" workbookViewId="0">
      <pane ySplit="6" topLeftCell="A7" activePane="bottomLeft" state="frozen"/>
      <selection/>
      <selection pane="bottomLeft" activeCell="H13" sqref="H13"/>
    </sheetView>
  </sheetViews>
  <sheetFormatPr defaultColWidth="9" defaultRowHeight="15.75" customHeight="1"/>
  <cols>
    <col min="1" max="1" width="7.58333333333333" style="15" customWidth="1"/>
    <col min="2" max="2" width="26.75" style="15" customWidth="1"/>
    <col min="3" max="3" width="12" style="15" customWidth="1"/>
    <col min="4" max="4" width="17.5833333333333" style="15" hidden="1" customWidth="1" outlineLevel="1"/>
    <col min="5" max="5" width="18.5833333333333" style="15" customWidth="1" collapsed="1"/>
    <col min="6" max="6" width="18.5833333333333" style="15" customWidth="1"/>
    <col min="7" max="7" width="16" style="15" customWidth="1"/>
    <col min="8" max="8" width="8.75" style="15" customWidth="1"/>
    <col min="9" max="9" width="16" style="15" customWidth="1"/>
    <col min="10" max="16384" width="9" style="15"/>
  </cols>
  <sheetData>
    <row r="1" s="85" customFormat="1" ht="10.5" spans="1:11">
      <c r="A1" s="86" t="s">
        <v>361</v>
      </c>
      <c r="B1" s="86" t="s">
        <v>362</v>
      </c>
      <c r="C1" s="87"/>
      <c r="D1" s="87"/>
      <c r="E1" s="87"/>
      <c r="F1" s="87"/>
      <c r="G1" s="87"/>
      <c r="H1" s="87"/>
      <c r="I1" s="87"/>
    </row>
    <row r="2" s="12" customFormat="1" ht="30" customHeight="1" spans="1:11">
      <c r="A2" s="19" t="s">
        <v>990</v>
      </c>
      <c r="B2" s="19"/>
      <c r="C2" s="19"/>
      <c r="D2" s="19"/>
      <c r="E2" s="19"/>
      <c r="F2" s="19"/>
      <c r="G2" s="19"/>
      <c r="H2" s="19"/>
      <c r="I2" s="19"/>
    </row>
    <row r="3" ht="15" customHeight="1" spans="1:11">
      <c r="A3" s="20" t="e">
        <f>CONCATENATE(#REF!,#REF!,#REF!,#REF!,#REF!,#REF!,#REF!)</f>
        <v>#REF!</v>
      </c>
      <c r="B3" s="20"/>
      <c r="C3" s="20"/>
      <c r="D3" s="20"/>
      <c r="E3" s="20"/>
      <c r="F3" s="21"/>
      <c r="G3" s="21"/>
      <c r="H3" s="21"/>
      <c r="I3" s="21"/>
    </row>
    <row r="4" ht="15" customHeight="1" spans="1:11">
      <c r="A4" s="20"/>
      <c r="B4" s="20"/>
      <c r="C4" s="20"/>
      <c r="D4" s="20"/>
      <c r="E4" s="20"/>
      <c r="F4" s="21"/>
      <c r="G4" s="21"/>
      <c r="H4" s="21"/>
      <c r="I4" s="22" t="s">
        <v>991</v>
      </c>
      <c r="K4" s="22"/>
    </row>
    <row r="5" ht="15" customHeight="1" spans="1:11">
      <c r="A5" s="23" t="e">
        <f>#REF!&amp;#REF!</f>
        <v>#REF!</v>
      </c>
      <c r="I5" s="22" t="s">
        <v>282</v>
      </c>
    </row>
    <row r="6" s="91" customFormat="1" ht="19.9" customHeight="1" spans="1:11">
      <c r="A6" s="52" t="s">
        <v>283</v>
      </c>
      <c r="B6" s="52" t="s">
        <v>989</v>
      </c>
      <c r="C6" s="24" t="s">
        <v>747</v>
      </c>
      <c r="D6" s="92" t="s">
        <v>243</v>
      </c>
      <c r="E6" s="26" t="s">
        <v>244</v>
      </c>
      <c r="F6" s="52" t="s">
        <v>245</v>
      </c>
      <c r="G6" s="52" t="s">
        <v>246</v>
      </c>
      <c r="H6" s="52" t="s">
        <v>285</v>
      </c>
      <c r="I6" s="52" t="s">
        <v>419</v>
      </c>
    </row>
    <row r="7" ht="15" customHeight="1" spans="1:11">
      <c r="A7" s="27"/>
      <c r="B7" s="28"/>
      <c r="C7" s="29"/>
      <c r="D7" s="30"/>
      <c r="E7" s="34"/>
      <c r="F7" s="31"/>
      <c r="G7" s="68" t="str">
        <f>IF(OR(AND(E7=0,F7=0),F7=0),"",F7-E7)</f>
        <v/>
      </c>
      <c r="H7" s="68" t="str">
        <f>IF(ISERROR(G7/E7),"",G7/ABS(E7)*100)</f>
        <v/>
      </c>
      <c r="I7" s="33"/>
    </row>
    <row r="8" ht="15" customHeight="1" spans="1:11">
      <c r="A8" s="27"/>
      <c r="B8" s="28"/>
      <c r="C8" s="29"/>
      <c r="D8" s="30"/>
      <c r="E8" s="34"/>
      <c r="F8" s="31"/>
      <c r="G8" s="31" t="str">
        <f t="shared" ref="G8:G31" si="0">IF(OR(AND(E8=0,F8=0),F8=0),"",F8-E8)</f>
        <v/>
      </c>
      <c r="H8" s="31" t="str">
        <f t="shared" ref="H8:H31" si="1">IF(ISERROR(G8/E8),"",G8/ABS(E8)*100)</f>
        <v/>
      </c>
      <c r="I8" s="33"/>
    </row>
    <row r="9" ht="15" customHeight="1" spans="1:11">
      <c r="A9" s="27"/>
      <c r="B9" s="28"/>
      <c r="C9" s="29"/>
      <c r="D9" s="30"/>
      <c r="E9" s="34"/>
      <c r="F9" s="31"/>
      <c r="G9" s="31" t="str">
        <f t="shared" si="0"/>
        <v/>
      </c>
      <c r="H9" s="31" t="str">
        <f t="shared" si="1"/>
        <v/>
      </c>
      <c r="I9" s="33"/>
    </row>
    <row r="10" ht="15" customHeight="1" spans="1:11">
      <c r="A10" s="27"/>
      <c r="B10" s="28"/>
      <c r="C10" s="29"/>
      <c r="D10" s="30"/>
      <c r="E10" s="34"/>
      <c r="F10" s="31"/>
      <c r="G10" s="31" t="str">
        <f t="shared" si="0"/>
        <v/>
      </c>
      <c r="H10" s="31" t="str">
        <f t="shared" si="1"/>
        <v/>
      </c>
      <c r="I10" s="33"/>
    </row>
    <row r="11" ht="15" customHeight="1" spans="1:11">
      <c r="A11" s="27"/>
      <c r="B11" s="28"/>
      <c r="C11" s="29"/>
      <c r="D11" s="30"/>
      <c r="E11" s="34"/>
      <c r="F11" s="31"/>
      <c r="G11" s="31" t="str">
        <f t="shared" si="0"/>
        <v/>
      </c>
      <c r="H11" s="31" t="str">
        <f t="shared" si="1"/>
        <v/>
      </c>
      <c r="I11" s="33"/>
    </row>
    <row r="12" ht="15" customHeight="1" spans="1:11">
      <c r="A12" s="27"/>
      <c r="B12" s="28"/>
      <c r="C12" s="29"/>
      <c r="D12" s="30"/>
      <c r="E12" s="34"/>
      <c r="F12" s="31"/>
      <c r="G12" s="31" t="str">
        <f t="shared" si="0"/>
        <v/>
      </c>
      <c r="H12" s="31" t="str">
        <f t="shared" si="1"/>
        <v/>
      </c>
      <c r="I12" s="33"/>
    </row>
    <row r="13" ht="15" customHeight="1" spans="1:11">
      <c r="A13" s="27"/>
      <c r="B13" s="28"/>
      <c r="C13" s="29"/>
      <c r="D13" s="30"/>
      <c r="E13" s="34"/>
      <c r="F13" s="31"/>
      <c r="G13" s="31" t="str">
        <f t="shared" si="0"/>
        <v/>
      </c>
      <c r="H13" s="31" t="str">
        <f t="shared" si="1"/>
        <v/>
      </c>
      <c r="I13" s="33"/>
    </row>
    <row r="14" ht="15" customHeight="1" spans="1:11">
      <c r="A14" s="27"/>
      <c r="B14" s="28"/>
      <c r="C14" s="29"/>
      <c r="D14" s="30"/>
      <c r="E14" s="34"/>
      <c r="F14" s="31"/>
      <c r="G14" s="31" t="str">
        <f t="shared" si="0"/>
        <v/>
      </c>
      <c r="H14" s="31" t="str">
        <f t="shared" si="1"/>
        <v/>
      </c>
      <c r="I14" s="33"/>
    </row>
    <row r="15" ht="15" customHeight="1" spans="1:11">
      <c r="A15" s="27"/>
      <c r="B15" s="28"/>
      <c r="C15" s="29"/>
      <c r="D15" s="30"/>
      <c r="E15" s="34"/>
      <c r="F15" s="31"/>
      <c r="G15" s="31" t="str">
        <f t="shared" si="0"/>
        <v/>
      </c>
      <c r="H15" s="31" t="str">
        <f t="shared" si="1"/>
        <v/>
      </c>
      <c r="I15" s="33"/>
    </row>
    <row r="16" ht="15" customHeight="1" spans="1:11">
      <c r="A16" s="27"/>
      <c r="B16" s="28"/>
      <c r="C16" s="29"/>
      <c r="D16" s="30"/>
      <c r="E16" s="34"/>
      <c r="F16" s="31"/>
      <c r="G16" s="31" t="str">
        <f t="shared" si="0"/>
        <v/>
      </c>
      <c r="H16" s="31" t="str">
        <f t="shared" si="1"/>
        <v/>
      </c>
      <c r="I16" s="33"/>
    </row>
    <row r="17" ht="15" customHeight="1" spans="1:9">
      <c r="A17" s="27"/>
      <c r="B17" s="28"/>
      <c r="C17" s="29"/>
      <c r="D17" s="30"/>
      <c r="E17" s="34"/>
      <c r="F17" s="31"/>
      <c r="G17" s="31" t="str">
        <f t="shared" si="0"/>
        <v/>
      </c>
      <c r="H17" s="31" t="str">
        <f t="shared" si="1"/>
        <v/>
      </c>
      <c r="I17" s="33"/>
    </row>
    <row r="18" ht="15" customHeight="1" spans="1:9">
      <c r="A18" s="27"/>
      <c r="B18" s="28"/>
      <c r="C18" s="29"/>
      <c r="D18" s="30"/>
      <c r="E18" s="34"/>
      <c r="F18" s="31"/>
      <c r="G18" s="31" t="str">
        <f t="shared" si="0"/>
        <v/>
      </c>
      <c r="H18" s="31" t="str">
        <f t="shared" si="1"/>
        <v/>
      </c>
      <c r="I18" s="33"/>
    </row>
    <row r="19" ht="15" customHeight="1" spans="1:9">
      <c r="A19" s="27"/>
      <c r="B19" s="28"/>
      <c r="C19" s="29"/>
      <c r="D19" s="30"/>
      <c r="E19" s="34"/>
      <c r="F19" s="31"/>
      <c r="G19" s="31" t="str">
        <f t="shared" si="0"/>
        <v/>
      </c>
      <c r="H19" s="31" t="str">
        <f t="shared" si="1"/>
        <v/>
      </c>
      <c r="I19" s="33"/>
    </row>
    <row r="20" ht="15" customHeight="1" spans="1:9">
      <c r="A20" s="27"/>
      <c r="B20" s="28"/>
      <c r="C20" s="29"/>
      <c r="D20" s="30"/>
      <c r="E20" s="34"/>
      <c r="F20" s="31"/>
      <c r="G20" s="31" t="str">
        <f t="shared" si="0"/>
        <v/>
      </c>
      <c r="H20" s="31" t="str">
        <f t="shared" si="1"/>
        <v/>
      </c>
      <c r="I20" s="33"/>
    </row>
    <row r="21" ht="15" customHeight="1" spans="1:9">
      <c r="A21" s="27"/>
      <c r="B21" s="28"/>
      <c r="C21" s="29"/>
      <c r="D21" s="30"/>
      <c r="E21" s="34"/>
      <c r="F21" s="31"/>
      <c r="G21" s="31" t="str">
        <f t="shared" si="0"/>
        <v/>
      </c>
      <c r="H21" s="31" t="str">
        <f t="shared" si="1"/>
        <v/>
      </c>
      <c r="I21" s="33"/>
    </row>
    <row r="22" ht="15" customHeight="1" spans="1:9">
      <c r="A22" s="27"/>
      <c r="B22" s="28"/>
      <c r="C22" s="29"/>
      <c r="D22" s="30"/>
      <c r="E22" s="34"/>
      <c r="F22" s="31"/>
      <c r="G22" s="31" t="str">
        <f t="shared" si="0"/>
        <v/>
      </c>
      <c r="H22" s="31" t="str">
        <f t="shared" si="1"/>
        <v/>
      </c>
      <c r="I22" s="33"/>
    </row>
    <row r="23" ht="15" customHeight="1" spans="1:9">
      <c r="A23" s="27"/>
      <c r="B23" s="28"/>
      <c r="C23" s="29"/>
      <c r="D23" s="30"/>
      <c r="E23" s="34"/>
      <c r="F23" s="31"/>
      <c r="G23" s="31" t="str">
        <f t="shared" si="0"/>
        <v/>
      </c>
      <c r="H23" s="31" t="str">
        <f t="shared" si="1"/>
        <v/>
      </c>
      <c r="I23" s="33"/>
    </row>
    <row r="24" ht="15" customHeight="1" spans="1:9">
      <c r="A24" s="27"/>
      <c r="B24" s="28"/>
      <c r="C24" s="29"/>
      <c r="D24" s="30"/>
      <c r="E24" s="34"/>
      <c r="F24" s="31"/>
      <c r="G24" s="31" t="str">
        <f t="shared" si="0"/>
        <v/>
      </c>
      <c r="H24" s="31" t="str">
        <f t="shared" si="1"/>
        <v/>
      </c>
      <c r="I24" s="33"/>
    </row>
    <row r="25" ht="15" customHeight="1" spans="1:9">
      <c r="A25" s="27"/>
      <c r="B25" s="28"/>
      <c r="C25" s="29"/>
      <c r="D25" s="30"/>
      <c r="E25" s="34"/>
      <c r="F25" s="31"/>
      <c r="G25" s="31" t="str">
        <f t="shared" si="0"/>
        <v/>
      </c>
      <c r="H25" s="31" t="str">
        <f t="shared" si="1"/>
        <v/>
      </c>
      <c r="I25" s="33"/>
    </row>
    <row r="26" ht="15" customHeight="1" spans="1:9">
      <c r="A26" s="27"/>
      <c r="B26" s="28"/>
      <c r="C26" s="29"/>
      <c r="D26" s="30"/>
      <c r="E26" s="34"/>
      <c r="F26" s="31"/>
      <c r="G26" s="31" t="str">
        <f t="shared" si="0"/>
        <v/>
      </c>
      <c r="H26" s="31" t="str">
        <f t="shared" si="1"/>
        <v/>
      </c>
      <c r="I26" s="33"/>
    </row>
    <row r="27" ht="15" customHeight="1" spans="1:9">
      <c r="A27" s="27"/>
      <c r="B27" s="28"/>
      <c r="C27" s="29"/>
      <c r="D27" s="30"/>
      <c r="E27" s="34"/>
      <c r="F27" s="31"/>
      <c r="G27" s="31" t="str">
        <f t="shared" si="0"/>
        <v/>
      </c>
      <c r="H27" s="31" t="str">
        <f t="shared" si="1"/>
        <v/>
      </c>
      <c r="I27" s="33"/>
    </row>
    <row r="28" ht="15" customHeight="1" spans="1:9">
      <c r="A28" s="27"/>
      <c r="B28" s="28"/>
      <c r="C28" s="29"/>
      <c r="D28" s="30"/>
      <c r="E28" s="34"/>
      <c r="F28" s="31"/>
      <c r="G28" s="31" t="str">
        <f t="shared" si="0"/>
        <v/>
      </c>
      <c r="H28" s="31" t="str">
        <f t="shared" si="1"/>
        <v/>
      </c>
      <c r="I28" s="33"/>
    </row>
    <row r="29" s="14" customFormat="1" ht="15" customHeight="1" spans="1:9">
      <c r="A29" s="93" t="s">
        <v>475</v>
      </c>
      <c r="B29" s="94"/>
      <c r="C29" s="88"/>
      <c r="D29" s="38">
        <f>SUM(D7:D28)</f>
        <v>0</v>
      </c>
      <c r="E29" s="39">
        <f>SUM(E7:E28)</f>
        <v>0</v>
      </c>
      <c r="F29" s="40">
        <f>SUM(F7:F28)</f>
        <v>0</v>
      </c>
      <c r="G29" s="40" t="str">
        <f t="shared" si="0"/>
        <v/>
      </c>
      <c r="H29" s="40" t="str">
        <f t="shared" si="1"/>
        <v/>
      </c>
      <c r="I29" s="41"/>
    </row>
    <row r="30" ht="15" customHeight="1" spans="1:9">
      <c r="A30" s="95" t="s">
        <v>514</v>
      </c>
      <c r="B30" s="96"/>
      <c r="C30" s="97"/>
      <c r="D30" s="30"/>
      <c r="E30" s="34"/>
      <c r="F30" s="31">
        <v>0</v>
      </c>
      <c r="G30" s="31" t="str">
        <f t="shared" si="0"/>
        <v/>
      </c>
      <c r="H30" s="31" t="str">
        <f t="shared" si="1"/>
        <v/>
      </c>
      <c r="I30" s="33"/>
    </row>
    <row r="31" s="14" customFormat="1" ht="15" customHeight="1" spans="1:9">
      <c r="A31" s="93" t="s">
        <v>478</v>
      </c>
      <c r="B31" s="94"/>
      <c r="C31" s="88"/>
      <c r="D31" s="38">
        <f>D29-D30</f>
        <v>0</v>
      </c>
      <c r="E31" s="39">
        <f>E29-E30</f>
        <v>0</v>
      </c>
      <c r="F31" s="40">
        <f>F29-F30</f>
        <v>0</v>
      </c>
      <c r="G31" s="40" t="str">
        <f t="shared" si="0"/>
        <v/>
      </c>
      <c r="H31" s="40" t="str">
        <f t="shared" si="1"/>
        <v/>
      </c>
      <c r="I31" s="41"/>
    </row>
  </sheetData>
  <mergeCells count="5">
    <mergeCell ref="A2:I2"/>
    <mergeCell ref="A3:I3"/>
    <mergeCell ref="A29:B29"/>
    <mergeCell ref="A30:B30"/>
    <mergeCell ref="A31:B31"/>
  </mergeCells>
  <hyperlinks>
    <hyperlink ref="A1" location="索引目录!D51" display="返回索引页"/>
    <hyperlink ref="B1" location="非流动资产评估汇总!B42"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theme="9" tint="-0.499984740745262"/>
  </sheetPr>
  <dimension ref="A1:L128"/>
  <sheetViews>
    <sheetView view="pageBreakPreview" zoomScale="80" zoomScaleNormal="100" workbookViewId="0">
      <pane xSplit="7" ySplit="6" topLeftCell="J7" activePane="bottomRight" state="frozen"/>
      <selection/>
      <selection pane="topRight"/>
      <selection pane="bottomLeft"/>
      <selection pane="bottomRight" activeCell="D21" sqref="D21"/>
    </sheetView>
  </sheetViews>
  <sheetFormatPr defaultColWidth="9" defaultRowHeight="15.75" customHeight="1"/>
  <cols>
    <col min="1" max="1" width="12.3333333333333" style="15" customWidth="1"/>
    <col min="2" max="2" width="39.75" style="15" customWidth="1"/>
    <col min="3" max="3" width="16.5" style="15" hidden="1" customWidth="1" outlineLevel="1"/>
    <col min="4" max="4" width="22.5" style="15" customWidth="1" collapsed="1"/>
    <col min="5" max="6" width="22.5" style="15" customWidth="1"/>
    <col min="7" max="7" width="20.5833333333333" style="15" customWidth="1"/>
    <col min="8" max="8" width="15.25" style="15" hidden="1" customWidth="1"/>
    <col min="9" max="9" width="16" style="15" hidden="1" customWidth="1"/>
    <col min="10" max="10" width="21.3333333333333" style="15" customWidth="1"/>
    <col min="11" max="11" width="15.25" style="15" customWidth="1"/>
    <col min="12" max="12" width="15.0833333333333" style="15" customWidth="1"/>
    <col min="13" max="16384" width="9" style="15"/>
  </cols>
  <sheetData>
    <row r="1" ht="9.4" customHeight="1" spans="1:12">
      <c r="A1" s="297" t="s">
        <v>278</v>
      </c>
      <c r="B1" t="s">
        <v>279</v>
      </c>
      <c r="C1" s="155"/>
      <c r="D1" s="155"/>
      <c r="E1" s="155"/>
      <c r="F1" s="155"/>
      <c r="G1" s="155"/>
    </row>
    <row r="2" s="12" customFormat="1" ht="30" customHeight="1" spans="1:12">
      <c r="A2" s="110" t="s">
        <v>280</v>
      </c>
      <c r="B2" s="19"/>
      <c r="C2" s="19"/>
      <c r="D2" s="19"/>
      <c r="E2" s="19"/>
      <c r="F2" s="19"/>
      <c r="G2" s="19"/>
    </row>
    <row r="3" ht="15" customHeight="1" spans="1:12">
      <c r="A3" s="20" t="e">
        <f>CONCATENATE(#REF!,#REF!,#REF!,#REF!,#REF!,#REF!,#REF!)</f>
        <v>#REF!</v>
      </c>
      <c r="B3" s="20"/>
      <c r="C3" s="20"/>
      <c r="D3" s="20"/>
      <c r="E3" s="20"/>
      <c r="F3" s="20"/>
      <c r="G3" s="20"/>
    </row>
    <row r="4" ht="15" customHeight="1" spans="1:12">
      <c r="A4" s="20"/>
      <c r="B4" s="20"/>
      <c r="C4" s="20"/>
      <c r="D4" s="20"/>
      <c r="E4" s="20"/>
      <c r="F4" s="20"/>
      <c r="G4" s="46" t="s">
        <v>281</v>
      </c>
    </row>
    <row r="5" ht="15" customHeight="1" spans="1:12">
      <c r="A5" s="23" t="e">
        <f>#REF!&amp;#REF!</f>
        <v>#REF!</v>
      </c>
      <c r="B5" s="197"/>
      <c r="G5" s="22" t="s">
        <v>282</v>
      </c>
      <c r="I5" s="298" t="str">
        <f>IF(COUNTIF(I7:I128,"&gt;0")+COUNTIF(I7:I128,"&lt;0")&gt;0,"出错","OK")</f>
        <v>OK</v>
      </c>
      <c r="K5" s="298" t="str">
        <f>IF(COUNTIF(K7:K128,"&gt;0")+COUNTIF(K7:K128,"&lt;0")&gt;0,"出错","OK")</f>
        <v>出错</v>
      </c>
    </row>
    <row r="6" s="21" customFormat="1" ht="16.9" customHeight="1" spans="1:12">
      <c r="A6" s="24" t="s">
        <v>283</v>
      </c>
      <c r="B6" s="290" t="s">
        <v>284</v>
      </c>
      <c r="C6" s="24" t="s">
        <v>243</v>
      </c>
      <c r="D6" s="24" t="s">
        <v>244</v>
      </c>
      <c r="E6" s="24" t="s">
        <v>245</v>
      </c>
      <c r="F6" s="24" t="s">
        <v>246</v>
      </c>
      <c r="G6" s="24" t="s">
        <v>285</v>
      </c>
      <c r="H6" s="27" t="s">
        <v>286</v>
      </c>
      <c r="I6" s="27" t="s">
        <v>287</v>
      </c>
      <c r="J6" s="299" t="s">
        <v>288</v>
      </c>
      <c r="K6" s="300" t="s">
        <v>287</v>
      </c>
    </row>
    <row r="7" s="14" customFormat="1" ht="16.15" customHeight="1" spans="1:12">
      <c r="A7" s="24">
        <f>SUBTOTAL(103,$B$7:B7)</f>
        <v>1</v>
      </c>
      <c r="B7" s="173" t="s">
        <v>289</v>
      </c>
      <c r="C7" s="40">
        <f>SUM(C8,C9,C10,C13,C16,C19,C22,C25,C26,C27,C28)</f>
        <v>0</v>
      </c>
      <c r="D7" s="40">
        <f>SUM(D8,D9,D10,D13,D16,D19,D22,D25,D26,D27,D28)</f>
        <v>0</v>
      </c>
      <c r="E7" s="40">
        <f>SUM(E8,E9,E10,E13,E16,E19,E22,E25,E26,E27,E28)</f>
        <v>0</v>
      </c>
      <c r="F7" s="40">
        <f>SUM(F8,F9,F10,F13,F16,F19,F22,F25,F26,F27,F28)</f>
        <v>0</v>
      </c>
      <c r="G7" s="40" t="str">
        <f>IF(ISERROR(F7/D7),"",F7/ABS(D7)*100)</f>
        <v/>
      </c>
      <c r="H7" s="39">
        <f>资产负债表!D18</f>
        <v>0</v>
      </c>
      <c r="I7" s="39">
        <f>ROUND(C7-H7,2)</f>
        <v>0</v>
      </c>
      <c r="J7" s="301">
        <f>资产负债表未审或审定数!B17</f>
        <v>5665548.72</v>
      </c>
      <c r="K7" s="302">
        <f>ROUND(D7-J7,2)</f>
        <v>-5665548.72</v>
      </c>
      <c r="L7" s="303"/>
    </row>
    <row r="8" ht="16.15" customHeight="1" spans="1:12">
      <c r="A8" s="27">
        <f>SUBTOTAL(103,$B$7:B8)</f>
        <v>2</v>
      </c>
      <c r="B8" s="304" t="s">
        <v>8</v>
      </c>
      <c r="C8" s="31">
        <f>流动资产汇总表!E7</f>
        <v>0</v>
      </c>
      <c r="D8" s="31">
        <f>流动资产汇总表!F7</f>
        <v>0</v>
      </c>
      <c r="E8" s="31">
        <f>流动资产汇总表!G7</f>
        <v>0</v>
      </c>
      <c r="F8" s="40" t="str">
        <f>IF(OR(AND(D8=0,E8=0),E8=0),"",E8-D8)</f>
        <v/>
      </c>
      <c r="G8" s="68" t="str">
        <f>IF(ISERROR(F8/D8),"",F8/ABS(D8)*100)</f>
        <v/>
      </c>
      <c r="H8" s="34">
        <f>资产负债表!D7</f>
        <v>0</v>
      </c>
      <c r="I8" s="39">
        <f t="shared" ref="I8:I13" si="0">ROUND(C8-H8,2)</f>
        <v>0</v>
      </c>
      <c r="J8" s="301">
        <f>资产负债表未审或审定数!B6</f>
        <v>273512.92</v>
      </c>
      <c r="K8" s="302">
        <f t="shared" ref="K8:K38" si="1">ROUND(D8-J8,2)</f>
        <v>-273512.92</v>
      </c>
      <c r="L8" s="303"/>
    </row>
    <row r="9" ht="16.15" customHeight="1" spans="1:12">
      <c r="A9" s="27">
        <f>SUBTOTAL(103,$B$7:B9)</f>
        <v>3</v>
      </c>
      <c r="B9" s="304" t="s">
        <v>16</v>
      </c>
      <c r="C9" s="31">
        <f>流动资产汇总表!E8</f>
        <v>0</v>
      </c>
      <c r="D9" s="31">
        <f>流动资产汇总表!F8</f>
        <v>0</v>
      </c>
      <c r="E9" s="31">
        <f>流动资产汇总表!G8</f>
        <v>0</v>
      </c>
      <c r="F9" s="40" t="str">
        <f t="shared" ref="F9:F72" si="2">IF(OR(AND(D9=0,E9=0),E9=0),"",E9-D9)</f>
        <v/>
      </c>
      <c r="G9" s="40" t="str">
        <f t="shared" ref="G9:G72" si="3">IF(ISERROR(F9/D9),"",F9/ABS(D9)*100)</f>
        <v/>
      </c>
      <c r="H9" s="34">
        <f>资产负债表!D8</f>
        <v>0</v>
      </c>
      <c r="I9" s="39">
        <f t="shared" si="0"/>
        <v>0</v>
      </c>
      <c r="J9" s="301">
        <f>资产负债表未审或审定数!B7</f>
        <v>0</v>
      </c>
      <c r="K9" s="302">
        <f t="shared" si="1"/>
        <v>0</v>
      </c>
      <c r="L9" s="303"/>
    </row>
    <row r="10" customFormat="1" ht="16.15" customHeight="1" spans="1:12">
      <c r="A10" s="27">
        <f>SUBTOTAL(103,$B$7:B10)</f>
        <v>4</v>
      </c>
      <c r="B10" s="304" t="s">
        <v>25</v>
      </c>
      <c r="C10" s="31">
        <f>流动资产汇总表!E9</f>
        <v>0</v>
      </c>
      <c r="D10" s="31">
        <f>流动资产汇总表!F9</f>
        <v>0</v>
      </c>
      <c r="E10" s="31">
        <f>流动资产汇总表!G9</f>
        <v>0</v>
      </c>
      <c r="F10" s="40" t="str">
        <f t="shared" si="2"/>
        <v/>
      </c>
      <c r="G10" s="40" t="str">
        <f t="shared" si="3"/>
        <v/>
      </c>
      <c r="H10" s="34">
        <f>资产负债表!D9</f>
        <v>0</v>
      </c>
      <c r="I10" s="39">
        <f t="shared" si="0"/>
        <v>0</v>
      </c>
      <c r="J10" s="301">
        <f>资产负债表未审或审定数!B8</f>
        <v>0</v>
      </c>
      <c r="K10" s="302">
        <f t="shared" si="1"/>
        <v>0</v>
      </c>
      <c r="L10" s="303"/>
    </row>
    <row r="11" ht="16.15" customHeight="1" outlineLevel="1" spans="1:12">
      <c r="A11" s="27">
        <f>SUBTOTAL(103,$B$7:B11)</f>
        <v>5</v>
      </c>
      <c r="B11" s="304" t="s">
        <v>290</v>
      </c>
      <c r="C11" s="31">
        <f>流动资产汇总表!E10+流动资产汇总表!E13</f>
        <v>0</v>
      </c>
      <c r="D11" s="31">
        <f>流动资产汇总表!F10+流动资产汇总表!F13</f>
        <v>0</v>
      </c>
      <c r="E11" s="31">
        <f>流动资产汇总表!G10+流动资产汇总表!G13</f>
        <v>0</v>
      </c>
      <c r="F11" s="40" t="str">
        <f t="shared" si="2"/>
        <v/>
      </c>
      <c r="G11" s="40" t="str">
        <f t="shared" si="3"/>
        <v/>
      </c>
      <c r="H11" s="34"/>
      <c r="I11" s="39"/>
      <c r="J11" s="301"/>
      <c r="K11" s="302"/>
      <c r="L11" s="303"/>
    </row>
    <row r="12" ht="16.15" customHeight="1" outlineLevel="1" spans="1:12">
      <c r="A12" s="27">
        <f>SUBTOTAL(103,$B$7:B12)</f>
        <v>6</v>
      </c>
      <c r="B12" s="305" t="s">
        <v>291</v>
      </c>
      <c r="C12" s="31">
        <f>流动资产汇总表!E11+流动资产汇总表!E14</f>
        <v>0</v>
      </c>
      <c r="D12" s="31">
        <f>流动资产汇总表!F11+流动资产汇总表!F14</f>
        <v>0</v>
      </c>
      <c r="E12" s="31">
        <f>流动资产汇总表!G11+流动资产汇总表!G14</f>
        <v>0</v>
      </c>
      <c r="F12" s="40" t="str">
        <f t="shared" si="2"/>
        <v/>
      </c>
      <c r="G12" s="40" t="str">
        <f t="shared" si="3"/>
        <v/>
      </c>
      <c r="H12" s="34"/>
      <c r="I12" s="39"/>
      <c r="J12" s="301"/>
      <c r="K12" s="302"/>
      <c r="L12" s="303"/>
    </row>
    <row r="13" ht="16.15" customHeight="1" spans="1:12">
      <c r="A13" s="27">
        <f>SUBTOTAL(103,$B$7:B13)</f>
        <v>7</v>
      </c>
      <c r="B13" s="304" t="s">
        <v>204</v>
      </c>
      <c r="C13" s="31">
        <f>流动资产汇总表!E12+流动资产汇总表!E15</f>
        <v>0</v>
      </c>
      <c r="D13" s="31">
        <f>流动资产汇总表!F12+流动资产汇总表!F15</f>
        <v>0</v>
      </c>
      <c r="E13" s="31">
        <f>流动资产汇总表!G12+流动资产汇总表!G15</f>
        <v>0</v>
      </c>
      <c r="F13" s="40" t="str">
        <f t="shared" si="2"/>
        <v/>
      </c>
      <c r="G13" s="40" t="str">
        <f t="shared" si="3"/>
        <v/>
      </c>
      <c r="H13" s="34">
        <f>资产负债表!D10</f>
        <v>0</v>
      </c>
      <c r="I13" s="39">
        <f t="shared" si="0"/>
        <v>0</v>
      </c>
      <c r="J13" s="301">
        <f>资产负债表未审或审定数!B9</f>
        <v>298000</v>
      </c>
      <c r="K13" s="302">
        <f t="shared" si="1"/>
        <v>-298000</v>
      </c>
      <c r="L13" s="303"/>
    </row>
    <row r="14" ht="16.15" customHeight="1" outlineLevel="1" spans="1:12">
      <c r="A14" s="27">
        <f>SUBTOTAL(103,$B$7:B14)</f>
        <v>8</v>
      </c>
      <c r="B14" s="304" t="s">
        <v>292</v>
      </c>
      <c r="C14" s="31">
        <f>流动资产汇总表!E16</f>
        <v>0</v>
      </c>
      <c r="D14" s="31">
        <f>流动资产汇总表!F16</f>
        <v>0</v>
      </c>
      <c r="E14" s="31">
        <f>流动资产汇总表!G16</f>
        <v>0</v>
      </c>
      <c r="F14" s="40" t="str">
        <f t="shared" si="2"/>
        <v/>
      </c>
      <c r="G14" s="40" t="str">
        <f t="shared" si="3"/>
        <v/>
      </c>
      <c r="H14" s="34"/>
      <c r="I14" s="39"/>
      <c r="J14" s="301"/>
      <c r="K14" s="302"/>
      <c r="L14" s="303"/>
    </row>
    <row r="15" ht="16.15" customHeight="1" outlineLevel="1" spans="1:12">
      <c r="A15" s="27">
        <f>SUBTOTAL(103,$B$7:B15)</f>
        <v>9</v>
      </c>
      <c r="B15" s="305" t="s">
        <v>291</v>
      </c>
      <c r="C15" s="31">
        <f>流动资产汇总表!E17</f>
        <v>0</v>
      </c>
      <c r="D15" s="31">
        <f>流动资产汇总表!F17</f>
        <v>0</v>
      </c>
      <c r="E15" s="31">
        <f>流动资产汇总表!G17</f>
        <v>0</v>
      </c>
      <c r="F15" s="40" t="str">
        <f t="shared" si="2"/>
        <v/>
      </c>
      <c r="G15" s="40" t="str">
        <f t="shared" si="3"/>
        <v/>
      </c>
      <c r="H15" s="34"/>
      <c r="I15" s="39"/>
      <c r="J15" s="301"/>
      <c r="K15" s="302"/>
      <c r="L15" s="303"/>
    </row>
    <row r="16" ht="16.15" customHeight="1" spans="1:12">
      <c r="A16" s="27">
        <f>SUBTOTAL(103,$B$7:B16)</f>
        <v>10</v>
      </c>
      <c r="B16" s="304" t="s">
        <v>31</v>
      </c>
      <c r="C16" s="31">
        <f>流动资产汇总表!E18</f>
        <v>0</v>
      </c>
      <c r="D16" s="31">
        <f>流动资产汇总表!F18</f>
        <v>0</v>
      </c>
      <c r="E16" s="31">
        <f>流动资产汇总表!G18</f>
        <v>0</v>
      </c>
      <c r="F16" s="40" t="str">
        <f t="shared" si="2"/>
        <v/>
      </c>
      <c r="G16" s="40" t="str">
        <f t="shared" si="3"/>
        <v/>
      </c>
      <c r="H16" s="34">
        <f>资产负债表!D11</f>
        <v>0</v>
      </c>
      <c r="I16" s="39">
        <f>ROUND(C16-H16,2)</f>
        <v>0</v>
      </c>
      <c r="J16" s="301">
        <f>资产负债表未审或审定数!B10</f>
        <v>0</v>
      </c>
      <c r="K16" s="302">
        <f t="shared" si="1"/>
        <v>0</v>
      </c>
      <c r="L16" s="303"/>
    </row>
    <row r="17" ht="16.15" customHeight="1" outlineLevel="1" spans="1:12">
      <c r="A17" s="27">
        <f>SUBTOTAL(103,$B$7:B17)</f>
        <v>11</v>
      </c>
      <c r="B17" s="304" t="s">
        <v>293</v>
      </c>
      <c r="C17" s="31">
        <f>流动资产汇总表!E19</f>
        <v>0</v>
      </c>
      <c r="D17" s="31">
        <f>流动资产汇总表!F19</f>
        <v>0</v>
      </c>
      <c r="E17" s="31">
        <f>流动资产汇总表!G19</f>
        <v>0</v>
      </c>
      <c r="F17" s="40" t="str">
        <f t="shared" si="2"/>
        <v/>
      </c>
      <c r="G17" s="40" t="str">
        <f t="shared" si="3"/>
        <v/>
      </c>
      <c r="H17" s="34"/>
      <c r="I17" s="39"/>
      <c r="J17" s="301"/>
      <c r="K17" s="302"/>
      <c r="L17" s="303"/>
    </row>
    <row r="18" ht="16.15" customHeight="1" outlineLevel="1" spans="1:12">
      <c r="A18" s="27">
        <f>SUBTOTAL(103,$B$7:B18)</f>
        <v>12</v>
      </c>
      <c r="B18" s="305" t="s">
        <v>291</v>
      </c>
      <c r="C18" s="31">
        <f>流动资产汇总表!E20</f>
        <v>0</v>
      </c>
      <c r="D18" s="31">
        <f>流动资产汇总表!F20</f>
        <v>0</v>
      </c>
      <c r="E18" s="31">
        <f>流动资产汇总表!G20</f>
        <v>0</v>
      </c>
      <c r="F18" s="40" t="str">
        <f t="shared" si="2"/>
        <v/>
      </c>
      <c r="G18" s="40" t="str">
        <f t="shared" si="3"/>
        <v/>
      </c>
      <c r="H18" s="34"/>
      <c r="I18" s="39"/>
      <c r="J18" s="301"/>
      <c r="K18" s="302"/>
      <c r="L18" s="303"/>
    </row>
    <row r="19" ht="16.15" customHeight="1" spans="1:12">
      <c r="A19" s="27">
        <f>SUBTOTAL(103,$B$7:B19)</f>
        <v>13</v>
      </c>
      <c r="B19" s="304" t="s">
        <v>33</v>
      </c>
      <c r="C19" s="31">
        <f>流动资产汇总表!E21</f>
        <v>0</v>
      </c>
      <c r="D19" s="31">
        <f>流动资产汇总表!F21</f>
        <v>0</v>
      </c>
      <c r="E19" s="31">
        <f>流动资产汇总表!G21</f>
        <v>0</v>
      </c>
      <c r="F19" s="40" t="str">
        <f t="shared" si="2"/>
        <v/>
      </c>
      <c r="G19" s="40" t="str">
        <f t="shared" si="3"/>
        <v/>
      </c>
      <c r="H19" s="34">
        <f>资产负债表!D12</f>
        <v>0</v>
      </c>
      <c r="I19" s="39">
        <f>ROUND(C19-H19,2)</f>
        <v>0</v>
      </c>
      <c r="J19" s="301">
        <f>资产负债表未审或审定数!B11</f>
        <v>5094035.8</v>
      </c>
      <c r="K19" s="302">
        <f t="shared" si="1"/>
        <v>-5094035.8</v>
      </c>
      <c r="L19" s="303"/>
    </row>
    <row r="20" ht="16.15" customHeight="1" outlineLevel="1" spans="1:12">
      <c r="A20" s="27">
        <f>SUBTOTAL(103,$B$7:B20)</f>
        <v>14</v>
      </c>
      <c r="B20" s="304" t="s">
        <v>294</v>
      </c>
      <c r="C20" s="31">
        <f>流动资产汇总表!E22</f>
        <v>0</v>
      </c>
      <c r="D20" s="31">
        <f>流动资产汇总表!F22</f>
        <v>0</v>
      </c>
      <c r="E20" s="31">
        <f>流动资产汇总表!G22</f>
        <v>0</v>
      </c>
      <c r="F20" s="40" t="str">
        <f t="shared" si="2"/>
        <v/>
      </c>
      <c r="G20" s="40" t="str">
        <f t="shared" si="3"/>
        <v/>
      </c>
      <c r="H20" s="34"/>
      <c r="I20" s="39"/>
      <c r="J20" s="301"/>
      <c r="K20" s="302"/>
      <c r="L20" s="303"/>
    </row>
    <row r="21" ht="16.15" customHeight="1" outlineLevel="1" spans="1:12">
      <c r="A21" s="27">
        <f>SUBTOTAL(103,$B$7:B21)</f>
        <v>15</v>
      </c>
      <c r="B21" s="305" t="s">
        <v>295</v>
      </c>
      <c r="C21" s="31">
        <f>流动资产汇总表!E23</f>
        <v>0</v>
      </c>
      <c r="D21" s="31">
        <f>流动资产汇总表!F23</f>
        <v>0</v>
      </c>
      <c r="E21" s="31">
        <f>流动资产汇总表!G23</f>
        <v>0</v>
      </c>
      <c r="F21" s="40" t="str">
        <f t="shared" si="2"/>
        <v/>
      </c>
      <c r="G21" s="40" t="str">
        <f t="shared" si="3"/>
        <v/>
      </c>
      <c r="H21" s="34"/>
      <c r="I21" s="39"/>
      <c r="J21" s="301"/>
      <c r="K21" s="302"/>
      <c r="L21" s="303"/>
    </row>
    <row r="22" ht="16.15" customHeight="1" spans="1:12">
      <c r="A22" s="27">
        <f>SUBTOTAL(103,$B$7:B22)</f>
        <v>16</v>
      </c>
      <c r="B22" s="304" t="s">
        <v>39</v>
      </c>
      <c r="C22" s="31">
        <f>流动资产汇总表!E24</f>
        <v>0</v>
      </c>
      <c r="D22" s="31">
        <f>流动资产汇总表!F24</f>
        <v>0</v>
      </c>
      <c r="E22" s="31">
        <f>流动资产汇总表!G24</f>
        <v>0</v>
      </c>
      <c r="F22" s="40" t="str">
        <f t="shared" si="2"/>
        <v/>
      </c>
      <c r="G22" s="40" t="str">
        <f t="shared" si="3"/>
        <v/>
      </c>
      <c r="H22" s="34">
        <f>资产负债表!D13</f>
        <v>0</v>
      </c>
      <c r="I22" s="39">
        <f t="shared" ref="I22:I29" si="4">ROUND(C22-H22,2)</f>
        <v>0</v>
      </c>
      <c r="J22" s="301">
        <f>资产负债表未审或审定数!B12</f>
        <v>0</v>
      </c>
      <c r="K22" s="302">
        <f t="shared" si="1"/>
        <v>0</v>
      </c>
      <c r="L22" s="303"/>
    </row>
    <row r="23" ht="16.15" customHeight="1" outlineLevel="1" spans="1:12">
      <c r="A23" s="27">
        <f>SUBTOTAL(103,$B$7:B23)</f>
        <v>17</v>
      </c>
      <c r="B23" s="304" t="s">
        <v>296</v>
      </c>
      <c r="C23" s="31">
        <f>流动资产汇总表!E25</f>
        <v>0</v>
      </c>
      <c r="D23" s="31">
        <f>流动资产汇总表!F25</f>
        <v>0</v>
      </c>
      <c r="E23" s="31">
        <f>流动资产汇总表!G25</f>
        <v>0</v>
      </c>
      <c r="F23" s="40" t="str">
        <f t="shared" si="2"/>
        <v/>
      </c>
      <c r="G23" s="40" t="str">
        <f t="shared" si="3"/>
        <v/>
      </c>
      <c r="H23" s="34"/>
      <c r="I23" s="39"/>
      <c r="J23" s="301"/>
      <c r="K23" s="302"/>
      <c r="L23" s="303"/>
    </row>
    <row r="24" ht="16.15" customHeight="1" outlineLevel="1" spans="1:12">
      <c r="A24" s="27">
        <f>SUBTOTAL(103,$B$7:B24)</f>
        <v>18</v>
      </c>
      <c r="B24" s="305" t="s">
        <v>291</v>
      </c>
      <c r="C24" s="31">
        <f>流动资产汇总表!E26</f>
        <v>0</v>
      </c>
      <c r="D24" s="31">
        <f>流动资产汇总表!F26</f>
        <v>0</v>
      </c>
      <c r="E24" s="31">
        <f>流动资产汇总表!G26</f>
        <v>0</v>
      </c>
      <c r="F24" s="40" t="str">
        <f t="shared" si="2"/>
        <v/>
      </c>
      <c r="G24" s="40" t="str">
        <f t="shared" si="3"/>
        <v/>
      </c>
      <c r="H24" s="34"/>
      <c r="I24" s="39"/>
      <c r="J24" s="301"/>
      <c r="K24" s="302"/>
      <c r="L24" s="303"/>
    </row>
    <row r="25" ht="16.15" customHeight="1" spans="1:12">
      <c r="A25" s="27">
        <f>SUBTOTAL(103,$B$7:B25)</f>
        <v>19</v>
      </c>
      <c r="B25" s="304" t="s">
        <v>57</v>
      </c>
      <c r="C25" s="31">
        <f>流动资产汇总表!E27</f>
        <v>0</v>
      </c>
      <c r="D25" s="31">
        <f>流动资产汇总表!F27</f>
        <v>0</v>
      </c>
      <c r="E25" s="31">
        <f>流动资产汇总表!G27</f>
        <v>0</v>
      </c>
      <c r="F25" s="40" t="str">
        <f t="shared" si="2"/>
        <v/>
      </c>
      <c r="G25" s="40" t="str">
        <f t="shared" si="3"/>
        <v/>
      </c>
      <c r="H25" s="34">
        <f>资产负债表!D14</f>
        <v>0</v>
      </c>
      <c r="I25" s="39">
        <f t="shared" si="4"/>
        <v>0</v>
      </c>
      <c r="J25" s="301">
        <f>资产负债表未审或审定数!B13</f>
        <v>0</v>
      </c>
      <c r="K25" s="302">
        <f t="shared" si="1"/>
        <v>0</v>
      </c>
      <c r="L25" s="303"/>
    </row>
    <row r="26" ht="16.15" customHeight="1" spans="1:12">
      <c r="A26" s="27">
        <f>SUBTOTAL(103,$B$7:B26)</f>
        <v>20</v>
      </c>
      <c r="B26" s="304" t="s">
        <v>59</v>
      </c>
      <c r="C26" s="31">
        <f>流动资产汇总表!E28</f>
        <v>0</v>
      </c>
      <c r="D26" s="31">
        <f>流动资产汇总表!F28</f>
        <v>0</v>
      </c>
      <c r="E26" s="31">
        <f>流动资产汇总表!G28</f>
        <v>0</v>
      </c>
      <c r="F26" s="40" t="str">
        <f t="shared" si="2"/>
        <v/>
      </c>
      <c r="G26" s="40" t="str">
        <f t="shared" si="3"/>
        <v/>
      </c>
      <c r="H26" s="34">
        <f>资产负债表!D15</f>
        <v>0</v>
      </c>
      <c r="I26" s="39">
        <f t="shared" si="4"/>
        <v>0</v>
      </c>
      <c r="J26" s="301">
        <f>资产负债表未审或审定数!B14</f>
        <v>0</v>
      </c>
      <c r="K26" s="302">
        <f t="shared" si="1"/>
        <v>0</v>
      </c>
      <c r="L26" s="303"/>
    </row>
    <row r="27" ht="16.15" customHeight="1" spans="1:12">
      <c r="A27" s="27">
        <f>SUBTOTAL(103,$B$7:B27)</f>
        <v>21</v>
      </c>
      <c r="B27" s="304" t="s">
        <v>208</v>
      </c>
      <c r="C27" s="31">
        <f>流动资产汇总表!E29</f>
        <v>0</v>
      </c>
      <c r="D27" s="31">
        <f>流动资产汇总表!F29</f>
        <v>0</v>
      </c>
      <c r="E27" s="31">
        <f>流动资产汇总表!G29</f>
        <v>0</v>
      </c>
      <c r="F27" s="40" t="str">
        <f t="shared" si="2"/>
        <v/>
      </c>
      <c r="G27" s="40" t="str">
        <f t="shared" si="3"/>
        <v/>
      </c>
      <c r="H27" s="34">
        <f>资产负债表!D16</f>
        <v>0</v>
      </c>
      <c r="I27" s="39">
        <f t="shared" si="4"/>
        <v>0</v>
      </c>
      <c r="J27" s="301">
        <f>资产负债表未审或审定数!B15</f>
        <v>0</v>
      </c>
      <c r="K27" s="302">
        <f t="shared" si="1"/>
        <v>0</v>
      </c>
      <c r="L27" s="303"/>
    </row>
    <row r="28" ht="16.15" customHeight="1" spans="1:12">
      <c r="A28" s="27">
        <f>SUBTOTAL(103,$B$7:B28)</f>
        <v>22</v>
      </c>
      <c r="B28" s="304" t="s">
        <v>62</v>
      </c>
      <c r="C28" s="31">
        <f>流动资产汇总表!E30</f>
        <v>0</v>
      </c>
      <c r="D28" s="31">
        <f>流动资产汇总表!F30</f>
        <v>0</v>
      </c>
      <c r="E28" s="31">
        <f>流动资产汇总表!G30</f>
        <v>0</v>
      </c>
      <c r="F28" s="40" t="str">
        <f t="shared" si="2"/>
        <v/>
      </c>
      <c r="G28" s="40" t="str">
        <f t="shared" si="3"/>
        <v/>
      </c>
      <c r="H28" s="34">
        <f>资产负债表!D17</f>
        <v>0</v>
      </c>
      <c r="I28" s="39">
        <f t="shared" si="4"/>
        <v>0</v>
      </c>
      <c r="J28" s="301">
        <f>资产负债表未审或审定数!B16</f>
        <v>0</v>
      </c>
      <c r="K28" s="302">
        <f t="shared" si="1"/>
        <v>0</v>
      </c>
      <c r="L28" s="303"/>
    </row>
    <row r="29" s="14" customFormat="1" ht="16.15" customHeight="1" spans="1:12">
      <c r="A29" s="24">
        <f>SUBTOTAL(103,$B$7:B29)</f>
        <v>23</v>
      </c>
      <c r="B29" s="173" t="s">
        <v>297</v>
      </c>
      <c r="C29" s="40" t="e">
        <f>SUM(C32,C35,C38,C41,C44,C47,C50,C53,C56,C59,C62,C65,C68,C69,C72,C73,C74,C75)</f>
        <v>#REF!</v>
      </c>
      <c r="D29" s="40">
        <f>SUM(D32,D35,D38,D41,D44,D47,D50,D53,D56,D59,D62,D65,D68,D69,D72,D73,D74,D75)</f>
        <v>0</v>
      </c>
      <c r="E29" s="40" t="e">
        <f>SUM(E32,E35,E38,E41,E44,E47,E50,E53,E56,E59,E62,E65,E68,E69,E72,E73,E74,E75)</f>
        <v>#REF!</v>
      </c>
      <c r="F29" s="40" t="e">
        <f t="shared" si="2"/>
        <v>#REF!</v>
      </c>
      <c r="G29" s="40" t="str">
        <f t="shared" si="3"/>
        <v/>
      </c>
      <c r="H29" s="39">
        <f>资产负债表!D38</f>
        <v>0</v>
      </c>
      <c r="I29" s="39" t="e">
        <f t="shared" si="4"/>
        <v>#REF!</v>
      </c>
      <c r="J29" s="301">
        <f>资产负债表未审或审定数!B37</f>
        <v>2916.93</v>
      </c>
      <c r="K29" s="302">
        <f t="shared" si="1"/>
        <v>-2916.93</v>
      </c>
      <c r="L29" s="40"/>
    </row>
    <row r="30" ht="16.15" customHeight="1" outlineLevel="1" spans="1:12">
      <c r="A30" s="27">
        <f>SUBTOTAL(103,$B$7:B30)</f>
        <v>24</v>
      </c>
      <c r="B30" s="304" t="s">
        <v>298</v>
      </c>
      <c r="C30" s="31">
        <f>非流动资产评估汇总!C7</f>
        <v>0</v>
      </c>
      <c r="D30" s="31">
        <f>非流动资产评估汇总!D7</f>
        <v>0</v>
      </c>
      <c r="E30" s="31">
        <f>非流动资产评估汇总!E7</f>
        <v>0</v>
      </c>
      <c r="F30" s="40" t="str">
        <f t="shared" si="2"/>
        <v/>
      </c>
      <c r="G30" s="40" t="str">
        <f t="shared" si="3"/>
        <v/>
      </c>
      <c r="H30" s="34"/>
      <c r="I30" s="39"/>
      <c r="J30" s="301"/>
      <c r="K30" s="302"/>
      <c r="L30" s="303"/>
    </row>
    <row r="31" ht="16.15" customHeight="1" outlineLevel="1" spans="1:12">
      <c r="A31" s="27">
        <f>SUBTOTAL(103,$B$7:B31)</f>
        <v>25</v>
      </c>
      <c r="B31" s="305" t="s">
        <v>299</v>
      </c>
      <c r="C31" s="31">
        <f>非流动资产评估汇总!C8</f>
        <v>0</v>
      </c>
      <c r="D31" s="31">
        <f>非流动资产评估汇总!D8</f>
        <v>0</v>
      </c>
      <c r="E31" s="31">
        <f>非流动资产评估汇总!E8</f>
        <v>0</v>
      </c>
      <c r="F31" s="40" t="str">
        <f t="shared" si="2"/>
        <v/>
      </c>
      <c r="G31" s="40" t="str">
        <f t="shared" si="3"/>
        <v/>
      </c>
      <c r="H31" s="34"/>
      <c r="I31" s="39"/>
      <c r="J31" s="301"/>
      <c r="K31" s="302"/>
      <c r="L31" s="303"/>
    </row>
    <row r="32" ht="16.15" customHeight="1" spans="1:12">
      <c r="A32" s="27">
        <f>SUBTOTAL(103,$B$7:B32)</f>
        <v>26</v>
      </c>
      <c r="B32" s="304" t="s">
        <v>64</v>
      </c>
      <c r="C32" s="31">
        <f>非流动资产评估汇总!C9</f>
        <v>0</v>
      </c>
      <c r="D32" s="31">
        <f>非流动资产评估汇总!D9</f>
        <v>0</v>
      </c>
      <c r="E32" s="31">
        <f>非流动资产评估汇总!E9</f>
        <v>0</v>
      </c>
      <c r="F32" s="40" t="str">
        <f t="shared" si="2"/>
        <v/>
      </c>
      <c r="G32" s="40" t="str">
        <f t="shared" si="3"/>
        <v/>
      </c>
      <c r="H32" s="34">
        <f>资产负债表!D20</f>
        <v>0</v>
      </c>
      <c r="I32" s="39">
        <f>ROUND(C32-H32,2)</f>
        <v>0</v>
      </c>
      <c r="J32" s="301">
        <f>资产负债表未审或审定数!B19</f>
        <v>0</v>
      </c>
      <c r="K32" s="302">
        <f t="shared" si="1"/>
        <v>0</v>
      </c>
      <c r="L32" s="303"/>
    </row>
    <row r="33" ht="16.15" customHeight="1" outlineLevel="1" spans="1:12">
      <c r="A33" s="27">
        <f>SUBTOTAL(103,$B$7:B33)</f>
        <v>27</v>
      </c>
      <c r="B33" s="304" t="s">
        <v>300</v>
      </c>
      <c r="C33" s="31">
        <f>非流动资产评估汇总!C10</f>
        <v>0</v>
      </c>
      <c r="D33" s="31">
        <f>非流动资产评估汇总!D10</f>
        <v>0</v>
      </c>
      <c r="E33" s="31">
        <f>非流动资产评估汇总!E10</f>
        <v>0</v>
      </c>
      <c r="F33" s="40" t="str">
        <f t="shared" si="2"/>
        <v/>
      </c>
      <c r="G33" s="40" t="str">
        <f t="shared" si="3"/>
        <v/>
      </c>
      <c r="H33" s="34"/>
      <c r="I33" s="39"/>
      <c r="J33" s="301"/>
      <c r="K33" s="302"/>
      <c r="L33" s="303"/>
    </row>
    <row r="34" ht="16.15" customHeight="1" outlineLevel="1" spans="1:12">
      <c r="A34" s="27">
        <f>SUBTOTAL(103,$B$7:B34)</f>
        <v>28</v>
      </c>
      <c r="B34" s="305" t="s">
        <v>299</v>
      </c>
      <c r="C34" s="31">
        <f>非流动资产评估汇总!C11</f>
        <v>0</v>
      </c>
      <c r="D34" s="31">
        <f>非流动资产评估汇总!D11</f>
        <v>0</v>
      </c>
      <c r="E34" s="31">
        <f>非流动资产评估汇总!E11</f>
        <v>0</v>
      </c>
      <c r="F34" s="40" t="str">
        <f t="shared" si="2"/>
        <v/>
      </c>
      <c r="G34" s="40" t="str">
        <f t="shared" si="3"/>
        <v/>
      </c>
      <c r="H34" s="34"/>
      <c r="I34" s="39"/>
      <c r="J34" s="301"/>
      <c r="K34" s="302"/>
      <c r="L34" s="303"/>
    </row>
    <row r="35" ht="16.15" customHeight="1" spans="1:12">
      <c r="A35" s="27">
        <f>SUBTOTAL(103,$B$7:B35)</f>
        <v>29</v>
      </c>
      <c r="B35" s="304" t="s">
        <v>65</v>
      </c>
      <c r="C35" s="31">
        <f>非流动资产评估汇总!C12</f>
        <v>0</v>
      </c>
      <c r="D35" s="31">
        <f>非流动资产评估汇总!D12</f>
        <v>0</v>
      </c>
      <c r="E35" s="31">
        <f>非流动资产评估汇总!E12</f>
        <v>0</v>
      </c>
      <c r="F35" s="40" t="str">
        <f t="shared" si="2"/>
        <v/>
      </c>
      <c r="G35" s="40" t="str">
        <f t="shared" si="3"/>
        <v/>
      </c>
      <c r="H35" s="34">
        <f>资产负债表!D21</f>
        <v>0</v>
      </c>
      <c r="I35" s="39">
        <f>ROUND(C35-H35,2)</f>
        <v>0</v>
      </c>
      <c r="J35" s="301">
        <f>资产负债表未审或审定数!B20</f>
        <v>0</v>
      </c>
      <c r="K35" s="302">
        <f t="shared" si="1"/>
        <v>0</v>
      </c>
      <c r="L35" s="303"/>
    </row>
    <row r="36" ht="16.15" customHeight="1" outlineLevel="1" spans="1:12">
      <c r="A36" s="27">
        <f>SUBTOTAL(103,$B$7:B36)</f>
        <v>30</v>
      </c>
      <c r="B36" s="304" t="s">
        <v>301</v>
      </c>
      <c r="C36" s="31">
        <f>非流动资产评估汇总!C13</f>
        <v>0</v>
      </c>
      <c r="D36" s="31">
        <f>非流动资产评估汇总!D13</f>
        <v>0</v>
      </c>
      <c r="E36" s="31">
        <f>非流动资产评估汇总!E13</f>
        <v>0</v>
      </c>
      <c r="F36" s="40" t="str">
        <f t="shared" si="2"/>
        <v/>
      </c>
      <c r="G36" s="40" t="str">
        <f t="shared" si="3"/>
        <v/>
      </c>
      <c r="H36" s="34"/>
      <c r="I36" s="39"/>
      <c r="J36" s="301"/>
      <c r="K36" s="302"/>
      <c r="L36" s="303"/>
    </row>
    <row r="37" ht="16.15" customHeight="1" outlineLevel="1" spans="1:12">
      <c r="A37" s="27">
        <f>SUBTOTAL(103,$B$7:B37)</f>
        <v>31</v>
      </c>
      <c r="B37" s="305" t="s">
        <v>302</v>
      </c>
      <c r="C37" s="31">
        <f>非流动资产评估汇总!C14</f>
        <v>0</v>
      </c>
      <c r="D37" s="31">
        <f>非流动资产评估汇总!D14</f>
        <v>0</v>
      </c>
      <c r="E37" s="31">
        <f>非流动资产评估汇总!E14</f>
        <v>0</v>
      </c>
      <c r="F37" s="40" t="str">
        <f t="shared" si="2"/>
        <v/>
      </c>
      <c r="G37" s="40" t="str">
        <f t="shared" si="3"/>
        <v/>
      </c>
      <c r="H37" s="34"/>
      <c r="I37" s="39"/>
      <c r="J37" s="301"/>
      <c r="K37" s="302"/>
      <c r="L37" s="303"/>
    </row>
    <row r="38" ht="16.15" customHeight="1" spans="1:12">
      <c r="A38" s="27">
        <f>SUBTOTAL(103,$B$7:B38)</f>
        <v>32</v>
      </c>
      <c r="B38" s="304" t="s">
        <v>66</v>
      </c>
      <c r="C38" s="31">
        <f>非流动资产评估汇总!C15</f>
        <v>0</v>
      </c>
      <c r="D38" s="31">
        <f>非流动资产评估汇总!D15</f>
        <v>0</v>
      </c>
      <c r="E38" s="31">
        <f>非流动资产评估汇总!E15</f>
        <v>0</v>
      </c>
      <c r="F38" s="40" t="str">
        <f t="shared" si="2"/>
        <v/>
      </c>
      <c r="G38" s="40" t="str">
        <f t="shared" si="3"/>
        <v/>
      </c>
      <c r="H38" s="34">
        <f>资产负债表!D22</f>
        <v>0</v>
      </c>
      <c r="I38" s="39">
        <f>ROUND(C38-H38,2)</f>
        <v>0</v>
      </c>
      <c r="J38" s="301">
        <f>资产负债表未审或审定数!B21</f>
        <v>0</v>
      </c>
      <c r="K38" s="302">
        <f t="shared" si="1"/>
        <v>0</v>
      </c>
      <c r="L38" s="303"/>
    </row>
    <row r="39" ht="16.15" customHeight="1" outlineLevel="1" spans="1:12">
      <c r="A39" s="27">
        <f>SUBTOTAL(103,$B$7:B39)</f>
        <v>33</v>
      </c>
      <c r="B39" s="304" t="s">
        <v>303</v>
      </c>
      <c r="C39" s="31">
        <f>非流动资产评估汇总!C16</f>
        <v>0</v>
      </c>
      <c r="D39" s="31">
        <f>非流动资产评估汇总!D16</f>
        <v>0</v>
      </c>
      <c r="E39" s="31">
        <f>非流动资产评估汇总!E16</f>
        <v>0</v>
      </c>
      <c r="F39" s="40" t="str">
        <f t="shared" si="2"/>
        <v/>
      </c>
      <c r="G39" s="40" t="str">
        <f t="shared" si="3"/>
        <v/>
      </c>
      <c r="H39" s="34"/>
      <c r="I39" s="39"/>
      <c r="J39" s="301"/>
      <c r="K39" s="302"/>
      <c r="L39" s="303"/>
    </row>
    <row r="40" ht="16.15" customHeight="1" outlineLevel="1" spans="1:12">
      <c r="A40" s="27">
        <f>SUBTOTAL(103,$B$7:B40)</f>
        <v>34</v>
      </c>
      <c r="B40" s="305" t="s">
        <v>299</v>
      </c>
      <c r="C40" s="31">
        <f>非流动资产评估汇总!C17</f>
        <v>0</v>
      </c>
      <c r="D40" s="31">
        <f>非流动资产评估汇总!D17</f>
        <v>0</v>
      </c>
      <c r="E40" s="31">
        <f>非流动资产评估汇总!E17</f>
        <v>0</v>
      </c>
      <c r="F40" s="40" t="str">
        <f t="shared" si="2"/>
        <v/>
      </c>
      <c r="G40" s="40" t="str">
        <f t="shared" si="3"/>
        <v/>
      </c>
      <c r="H40" s="34"/>
      <c r="I40" s="39"/>
      <c r="J40" s="301"/>
      <c r="K40" s="302"/>
      <c r="L40" s="303"/>
    </row>
    <row r="41" ht="16.15" customHeight="1" spans="1:12">
      <c r="A41" s="27">
        <f>SUBTOTAL(103,$B$7:B41)</f>
        <v>35</v>
      </c>
      <c r="B41" s="304" t="s">
        <v>67</v>
      </c>
      <c r="C41" s="31">
        <f>非流动资产评估汇总!C18</f>
        <v>0</v>
      </c>
      <c r="D41" s="31">
        <f>非流动资产评估汇总!D18</f>
        <v>0</v>
      </c>
      <c r="E41" s="31">
        <f>非流动资产评估汇总!E18</f>
        <v>0</v>
      </c>
      <c r="F41" s="40" t="str">
        <f t="shared" si="2"/>
        <v/>
      </c>
      <c r="G41" s="40" t="str">
        <f t="shared" si="3"/>
        <v/>
      </c>
      <c r="H41" s="34">
        <f>资产负债表!D23</f>
        <v>0</v>
      </c>
      <c r="I41" s="39">
        <f>ROUND(C41-H41,2)</f>
        <v>0</v>
      </c>
      <c r="J41" s="301">
        <f>资产负债表未审或审定数!B22</f>
        <v>0</v>
      </c>
      <c r="K41" s="302">
        <f>ROUND(D41-J41,2)</f>
        <v>0</v>
      </c>
      <c r="L41" s="303"/>
    </row>
    <row r="42" ht="16.15" customHeight="1" outlineLevel="1" spans="1:12">
      <c r="A42" s="27">
        <f>SUBTOTAL(103,$B$7:B42)</f>
        <v>36</v>
      </c>
      <c r="B42" s="304" t="s">
        <v>304</v>
      </c>
      <c r="C42" s="31">
        <f>非流动资产评估汇总!C19</f>
        <v>0</v>
      </c>
      <c r="D42" s="31">
        <f>非流动资产评估汇总!D19</f>
        <v>0</v>
      </c>
      <c r="E42" s="31">
        <f>非流动资产评估汇总!E19</f>
        <v>0</v>
      </c>
      <c r="F42" s="40" t="str">
        <f t="shared" si="2"/>
        <v/>
      </c>
      <c r="G42" s="40" t="str">
        <f t="shared" si="3"/>
        <v/>
      </c>
      <c r="H42" s="34"/>
      <c r="I42" s="39"/>
      <c r="J42" s="301"/>
      <c r="K42" s="302"/>
      <c r="L42" s="303"/>
    </row>
    <row r="43" ht="16.15" customHeight="1" outlineLevel="1" spans="1:12">
      <c r="A43" s="27">
        <f>SUBTOTAL(103,$B$7:B43)</f>
        <v>37</v>
      </c>
      <c r="B43" s="305" t="s">
        <v>299</v>
      </c>
      <c r="C43" s="31">
        <f>非流动资产评估汇总!C20</f>
        <v>0</v>
      </c>
      <c r="D43" s="31">
        <f>非流动资产评估汇总!D20</f>
        <v>0</v>
      </c>
      <c r="E43" s="31">
        <f>非流动资产评估汇总!E20</f>
        <v>0</v>
      </c>
      <c r="F43" s="40" t="str">
        <f t="shared" si="2"/>
        <v/>
      </c>
      <c r="G43" s="40" t="str">
        <f t="shared" si="3"/>
        <v/>
      </c>
      <c r="H43" s="34"/>
      <c r="I43" s="39"/>
      <c r="J43" s="301"/>
      <c r="K43" s="302"/>
      <c r="L43" s="303"/>
    </row>
    <row r="44" ht="16.15" customHeight="1" spans="1:12">
      <c r="A44" s="27">
        <f>SUBTOTAL(103,$B$7:B44)</f>
        <v>38</v>
      </c>
      <c r="B44" s="304" t="s">
        <v>68</v>
      </c>
      <c r="C44" s="31">
        <f>非流动资产评估汇总!C21</f>
        <v>0</v>
      </c>
      <c r="D44" s="31">
        <f>非流动资产评估汇总!D21</f>
        <v>0</v>
      </c>
      <c r="E44" s="31">
        <f>非流动资产评估汇总!E21</f>
        <v>0</v>
      </c>
      <c r="F44" s="40" t="str">
        <f t="shared" si="2"/>
        <v/>
      </c>
      <c r="G44" s="40" t="str">
        <f t="shared" si="3"/>
        <v/>
      </c>
      <c r="H44" s="34">
        <f>资产负债表!D24</f>
        <v>0</v>
      </c>
      <c r="I44" s="39">
        <f>ROUND(C44-H44,2)</f>
        <v>0</v>
      </c>
      <c r="J44" s="301">
        <f>资产负债表未审或审定数!B23</f>
        <v>0</v>
      </c>
      <c r="K44" s="302">
        <f>ROUND(D44-J44,2)</f>
        <v>0</v>
      </c>
      <c r="L44" s="303"/>
    </row>
    <row r="45" ht="16.15" customHeight="1" outlineLevel="1" spans="1:12">
      <c r="A45" s="27">
        <f>SUBTOTAL(103,$B$7:B45)</f>
        <v>39</v>
      </c>
      <c r="B45" s="304" t="s">
        <v>305</v>
      </c>
      <c r="C45" s="31">
        <f>非流动资产评估汇总!C22</f>
        <v>0</v>
      </c>
      <c r="D45" s="31">
        <f>非流动资产评估汇总!D22</f>
        <v>0</v>
      </c>
      <c r="E45" s="31">
        <f>非流动资产评估汇总!E22</f>
        <v>0</v>
      </c>
      <c r="F45" s="40" t="str">
        <f t="shared" si="2"/>
        <v/>
      </c>
      <c r="G45" s="40" t="str">
        <f t="shared" si="3"/>
        <v/>
      </c>
      <c r="H45" s="34"/>
      <c r="I45" s="39"/>
      <c r="J45" s="301"/>
      <c r="K45" s="302"/>
      <c r="L45" s="303"/>
    </row>
    <row r="46" ht="16.15" customHeight="1" outlineLevel="1" spans="1:12">
      <c r="A46" s="27">
        <f>SUBTOTAL(103,$B$7:B46)</f>
        <v>40</v>
      </c>
      <c r="B46" s="305" t="s">
        <v>299</v>
      </c>
      <c r="C46" s="31">
        <f>非流动资产评估汇总!C23</f>
        <v>0</v>
      </c>
      <c r="D46" s="31">
        <f>非流动资产评估汇总!D23</f>
        <v>0</v>
      </c>
      <c r="E46" s="31">
        <f>非流动资产评估汇总!E23</f>
        <v>0</v>
      </c>
      <c r="F46" s="40" t="str">
        <f t="shared" si="2"/>
        <v/>
      </c>
      <c r="G46" s="40" t="str">
        <f t="shared" si="3"/>
        <v/>
      </c>
      <c r="H46" s="34"/>
      <c r="I46" s="39"/>
      <c r="J46" s="301"/>
      <c r="K46" s="302"/>
      <c r="L46" s="303"/>
    </row>
    <row r="47" ht="16.15" customHeight="1" spans="1:12">
      <c r="A47" s="27">
        <f>SUBTOTAL(103,$B$7:B47)</f>
        <v>41</v>
      </c>
      <c r="B47" s="304" t="s">
        <v>69</v>
      </c>
      <c r="C47" s="31">
        <f>非流动资产评估汇总!C24</f>
        <v>0</v>
      </c>
      <c r="D47" s="31">
        <f>非流动资产评估汇总!D24</f>
        <v>0</v>
      </c>
      <c r="E47" s="31">
        <f>非流动资产评估汇总!E24</f>
        <v>0</v>
      </c>
      <c r="F47" s="40" t="str">
        <f t="shared" si="2"/>
        <v/>
      </c>
      <c r="G47" s="40" t="str">
        <f t="shared" si="3"/>
        <v/>
      </c>
      <c r="H47" s="34">
        <f>资产负债表!D25</f>
        <v>0</v>
      </c>
      <c r="I47" s="39">
        <f>ROUND(C47-H47,2)</f>
        <v>0</v>
      </c>
      <c r="J47" s="301">
        <f>资产负债表未审或审定数!B24</f>
        <v>0</v>
      </c>
      <c r="K47" s="302">
        <f>ROUND(D47-J47,2)</f>
        <v>0</v>
      </c>
      <c r="L47" s="303"/>
    </row>
    <row r="48" ht="16.15" customHeight="1" outlineLevel="1" spans="1:12">
      <c r="A48" s="27">
        <f>SUBTOTAL(103,$B$7:B48)</f>
        <v>42</v>
      </c>
      <c r="B48" s="304" t="s">
        <v>306</v>
      </c>
      <c r="C48" s="31">
        <f>非流动资产评估汇总!C25</f>
        <v>0</v>
      </c>
      <c r="D48" s="31">
        <f>非流动资产评估汇总!D25</f>
        <v>0</v>
      </c>
      <c r="E48" s="31">
        <f>非流动资产评估汇总!E25</f>
        <v>0</v>
      </c>
      <c r="F48" s="40" t="str">
        <f t="shared" si="2"/>
        <v/>
      </c>
      <c r="G48" s="40" t="str">
        <f t="shared" si="3"/>
        <v/>
      </c>
      <c r="H48" s="34"/>
      <c r="I48" s="39"/>
      <c r="J48" s="301"/>
      <c r="K48" s="302"/>
      <c r="L48" s="303"/>
    </row>
    <row r="49" ht="16.15" customHeight="1" outlineLevel="1" spans="1:12">
      <c r="A49" s="27">
        <f>SUBTOTAL(103,$B$7:B49)</f>
        <v>43</v>
      </c>
      <c r="B49" s="305" t="s">
        <v>299</v>
      </c>
      <c r="C49" s="31">
        <f>非流动资产评估汇总!C26</f>
        <v>0</v>
      </c>
      <c r="D49" s="31">
        <f>非流动资产评估汇总!D26</f>
        <v>0</v>
      </c>
      <c r="E49" s="31">
        <f>非流动资产评估汇总!E26</f>
        <v>0</v>
      </c>
      <c r="F49" s="40" t="str">
        <f t="shared" si="2"/>
        <v/>
      </c>
      <c r="G49" s="40" t="str">
        <f t="shared" si="3"/>
        <v/>
      </c>
      <c r="H49" s="34"/>
      <c r="I49" s="39"/>
      <c r="J49" s="301"/>
      <c r="K49" s="302"/>
      <c r="L49" s="303"/>
    </row>
    <row r="50" ht="16.15" customHeight="1" spans="1:12">
      <c r="A50" s="27">
        <f>SUBTOTAL(103,$B$7:B50)</f>
        <v>44</v>
      </c>
      <c r="B50" s="304" t="s">
        <v>70</v>
      </c>
      <c r="C50" s="31">
        <f>非流动资产评估汇总!C27</f>
        <v>0</v>
      </c>
      <c r="D50" s="31">
        <f>非流动资产评估汇总!D27</f>
        <v>0</v>
      </c>
      <c r="E50" s="31">
        <f>非流动资产评估汇总!E27</f>
        <v>0</v>
      </c>
      <c r="F50" s="40" t="str">
        <f t="shared" si="2"/>
        <v/>
      </c>
      <c r="G50" s="40" t="str">
        <f t="shared" si="3"/>
        <v/>
      </c>
      <c r="H50" s="34">
        <f>资产负债表!D26</f>
        <v>0</v>
      </c>
      <c r="I50" s="39">
        <f>ROUND(C50-H50,2)</f>
        <v>0</v>
      </c>
      <c r="J50" s="301">
        <f>资产负债表未审或审定数!B25</f>
        <v>0</v>
      </c>
      <c r="K50" s="302">
        <f>ROUND(D50-J50,2)</f>
        <v>0</v>
      </c>
      <c r="L50" s="303"/>
    </row>
    <row r="51" ht="16.15" customHeight="1" outlineLevel="1" spans="1:12">
      <c r="A51" s="27">
        <f>SUBTOTAL(103,$B$7:B51)</f>
        <v>45</v>
      </c>
      <c r="B51" s="304" t="s">
        <v>307</v>
      </c>
      <c r="C51" s="31" t="e">
        <f>非流动资产评估汇总!C28</f>
        <v>#REF!</v>
      </c>
      <c r="D51" s="31">
        <f>非流动资产评估汇总!D28</f>
        <v>0</v>
      </c>
      <c r="E51" s="31" t="e">
        <f>非流动资产评估汇总!E28</f>
        <v>#REF!</v>
      </c>
      <c r="F51" s="40" t="e">
        <f t="shared" si="2"/>
        <v>#REF!</v>
      </c>
      <c r="G51" s="40" t="str">
        <f t="shared" si="3"/>
        <v/>
      </c>
      <c r="H51" s="34"/>
      <c r="I51" s="39"/>
      <c r="J51" s="301"/>
      <c r="K51" s="302"/>
      <c r="L51" s="303"/>
    </row>
    <row r="52" ht="16.15" customHeight="1" outlineLevel="1" spans="1:12">
      <c r="A52" s="27">
        <f>SUBTOTAL(103,$B$7:B52)</f>
        <v>46</v>
      </c>
      <c r="B52" s="305" t="s">
        <v>299</v>
      </c>
      <c r="C52" s="31" t="e">
        <f>非流动资产评估汇总!C29</f>
        <v>#REF!</v>
      </c>
      <c r="D52" s="31">
        <f>非流动资产评估汇总!D29</f>
        <v>0</v>
      </c>
      <c r="E52" s="31" t="e">
        <f>非流动资产评估汇总!E29</f>
        <v>#REF!</v>
      </c>
      <c r="F52" s="40" t="e">
        <f t="shared" si="2"/>
        <v>#REF!</v>
      </c>
      <c r="G52" s="40" t="str">
        <f t="shared" si="3"/>
        <v/>
      </c>
      <c r="H52" s="34"/>
      <c r="I52" s="39"/>
      <c r="J52" s="301"/>
      <c r="K52" s="302"/>
      <c r="L52" s="303"/>
    </row>
    <row r="53" ht="16.15" customHeight="1" spans="1:12">
      <c r="A53" s="27">
        <f>SUBTOTAL(103,$B$7:B53)</f>
        <v>47</v>
      </c>
      <c r="B53" s="304" t="s">
        <v>75</v>
      </c>
      <c r="C53" s="31" t="e">
        <f>非流动资产评估汇总!C30</f>
        <v>#REF!</v>
      </c>
      <c r="D53" s="31">
        <f>非流动资产评估汇总!D30</f>
        <v>0</v>
      </c>
      <c r="E53" s="31" t="e">
        <f>非流动资产评估汇总!E30</f>
        <v>#REF!</v>
      </c>
      <c r="F53" s="40" t="e">
        <f t="shared" si="2"/>
        <v>#REF!</v>
      </c>
      <c r="G53" s="40" t="str">
        <f t="shared" si="3"/>
        <v/>
      </c>
      <c r="H53" s="34">
        <f>资产负债表!D27</f>
        <v>0</v>
      </c>
      <c r="I53" s="39" t="e">
        <f>ROUND(C53-H53,2)</f>
        <v>#REF!</v>
      </c>
      <c r="J53" s="301">
        <f>资产负债表未审或审定数!B26</f>
        <v>2916.93</v>
      </c>
      <c r="K53" s="302">
        <f>ROUND(D53-J53,2)</f>
        <v>-2916.93</v>
      </c>
      <c r="L53" s="31"/>
    </row>
    <row r="54" ht="16.15" customHeight="1" outlineLevel="1" spans="1:12">
      <c r="A54" s="27">
        <f>SUBTOTAL(103,$B$7:B54)</f>
        <v>48</v>
      </c>
      <c r="B54" s="304" t="s">
        <v>308</v>
      </c>
      <c r="C54" s="31">
        <f>非流动资产评估汇总!C31</f>
        <v>0</v>
      </c>
      <c r="D54" s="31">
        <f>非流动资产评估汇总!D31</f>
        <v>0</v>
      </c>
      <c r="E54" s="31">
        <f>非流动资产评估汇总!E31</f>
        <v>0</v>
      </c>
      <c r="F54" s="40" t="str">
        <f t="shared" si="2"/>
        <v/>
      </c>
      <c r="G54" s="40" t="str">
        <f t="shared" si="3"/>
        <v/>
      </c>
      <c r="H54" s="34"/>
      <c r="I54" s="39"/>
      <c r="J54" s="301"/>
      <c r="K54" s="302"/>
      <c r="L54" s="303"/>
    </row>
    <row r="55" ht="16.15" customHeight="1" outlineLevel="1" spans="1:12">
      <c r="A55" s="27">
        <f>SUBTOTAL(103,$B$7:B55)</f>
        <v>49</v>
      </c>
      <c r="B55" s="305" t="s">
        <v>299</v>
      </c>
      <c r="C55" s="31">
        <f>非流动资产评估汇总!C32</f>
        <v>0</v>
      </c>
      <c r="D55" s="31">
        <f>非流动资产评估汇总!D32</f>
        <v>0</v>
      </c>
      <c r="E55" s="31">
        <f>非流动资产评估汇总!E32</f>
        <v>0</v>
      </c>
      <c r="F55" s="40" t="str">
        <f t="shared" si="2"/>
        <v/>
      </c>
      <c r="G55" s="40" t="str">
        <f t="shared" si="3"/>
        <v/>
      </c>
      <c r="H55" s="34"/>
      <c r="I55" s="39"/>
      <c r="J55" s="301"/>
      <c r="K55" s="302"/>
      <c r="L55" s="303"/>
    </row>
    <row r="56" ht="16.15" customHeight="1" spans="1:12">
      <c r="A56" s="27">
        <f>SUBTOTAL(103,$B$7:B56)</f>
        <v>50</v>
      </c>
      <c r="B56" s="304" t="s">
        <v>84</v>
      </c>
      <c r="C56" s="31">
        <f>非流动资产评估汇总!C33</f>
        <v>0</v>
      </c>
      <c r="D56" s="31">
        <f>非流动资产评估汇总!D33</f>
        <v>0</v>
      </c>
      <c r="E56" s="31">
        <f>非流动资产评估汇总!E33</f>
        <v>0</v>
      </c>
      <c r="F56" s="40" t="str">
        <f t="shared" si="2"/>
        <v/>
      </c>
      <c r="G56" s="40" t="str">
        <f t="shared" si="3"/>
        <v/>
      </c>
      <c r="H56" s="34">
        <f>资产负债表!D28</f>
        <v>0</v>
      </c>
      <c r="I56" s="39">
        <f>ROUND(C56-H56,2)</f>
        <v>0</v>
      </c>
      <c r="J56" s="301">
        <f>资产负债表未审或审定数!B27</f>
        <v>0</v>
      </c>
      <c r="K56" s="302">
        <f>ROUND(D56-J56,2)</f>
        <v>0</v>
      </c>
      <c r="L56" s="303"/>
    </row>
    <row r="57" ht="16.15" customHeight="1" outlineLevel="1" spans="1:12">
      <c r="A57" s="27">
        <f>SUBTOTAL(103,$B$7:B57)</f>
        <v>51</v>
      </c>
      <c r="B57" s="304" t="s">
        <v>309</v>
      </c>
      <c r="C57" s="31">
        <f>非流动资产评估汇总!C34</f>
        <v>0</v>
      </c>
      <c r="D57" s="31">
        <f>非流动资产评估汇总!D34</f>
        <v>0</v>
      </c>
      <c r="E57" s="31">
        <f>非流动资产评估汇总!E34</f>
        <v>0</v>
      </c>
      <c r="F57" s="40" t="str">
        <f t="shared" si="2"/>
        <v/>
      </c>
      <c r="G57" s="40" t="str">
        <f t="shared" si="3"/>
        <v/>
      </c>
      <c r="H57" s="34"/>
      <c r="I57" s="39"/>
      <c r="J57" s="301"/>
      <c r="K57" s="302"/>
      <c r="L57" s="303"/>
    </row>
    <row r="58" ht="16.15" customHeight="1" outlineLevel="1" spans="1:12">
      <c r="A58" s="27">
        <f>SUBTOTAL(103,$B$7:B58)</f>
        <v>52</v>
      </c>
      <c r="B58" s="305" t="s">
        <v>299</v>
      </c>
      <c r="C58" s="31">
        <f>非流动资产评估汇总!C35</f>
        <v>0</v>
      </c>
      <c r="D58" s="31">
        <f>非流动资产评估汇总!D35</f>
        <v>0</v>
      </c>
      <c r="E58" s="31">
        <f>非流动资产评估汇总!E35</f>
        <v>0</v>
      </c>
      <c r="F58" s="40" t="str">
        <f t="shared" si="2"/>
        <v/>
      </c>
      <c r="G58" s="40" t="str">
        <f t="shared" si="3"/>
        <v/>
      </c>
      <c r="H58" s="34"/>
      <c r="I58" s="39"/>
      <c r="J58" s="301"/>
      <c r="K58" s="302"/>
      <c r="L58" s="303"/>
    </row>
    <row r="59" ht="16.15" customHeight="1" spans="1:12">
      <c r="A59" s="27">
        <f>SUBTOTAL(103,$B$7:B59)</f>
        <v>53</v>
      </c>
      <c r="B59" s="304" t="s">
        <v>90</v>
      </c>
      <c r="C59" s="31">
        <f>非流动资产评估汇总!C36</f>
        <v>0</v>
      </c>
      <c r="D59" s="31">
        <f>非流动资产评估汇总!D36</f>
        <v>0</v>
      </c>
      <c r="E59" s="31">
        <f>非流动资产评估汇总!E36</f>
        <v>0</v>
      </c>
      <c r="F59" s="40" t="str">
        <f t="shared" si="2"/>
        <v/>
      </c>
      <c r="G59" s="40" t="str">
        <f t="shared" si="3"/>
        <v/>
      </c>
      <c r="H59" s="34">
        <f>资产负债表!D29</f>
        <v>0</v>
      </c>
      <c r="I59" s="39">
        <f>ROUND(C59-H59,2)</f>
        <v>0</v>
      </c>
      <c r="J59" s="301">
        <f>资产负债表未审或审定数!B28</f>
        <v>0</v>
      </c>
      <c r="K59" s="302">
        <f>ROUND(D59-J59,2)</f>
        <v>0</v>
      </c>
      <c r="L59" s="303"/>
    </row>
    <row r="60" ht="16.15" customHeight="1" outlineLevel="1" spans="1:12">
      <c r="A60" s="27">
        <f>SUBTOTAL(103,$B$7:B60)</f>
        <v>54</v>
      </c>
      <c r="B60" s="304" t="s">
        <v>310</v>
      </c>
      <c r="C60" s="31">
        <f>非流动资产评估汇总!C37</f>
        <v>0</v>
      </c>
      <c r="D60" s="31">
        <f>非流动资产评估汇总!D37</f>
        <v>0</v>
      </c>
      <c r="E60" s="31">
        <f>非流动资产评估汇总!E37</f>
        <v>0</v>
      </c>
      <c r="F60" s="40" t="str">
        <f t="shared" si="2"/>
        <v/>
      </c>
      <c r="G60" s="40" t="str">
        <f t="shared" si="3"/>
        <v/>
      </c>
      <c r="H60" s="34"/>
      <c r="I60" s="39"/>
      <c r="J60" s="301"/>
      <c r="K60" s="302"/>
      <c r="L60" s="303"/>
    </row>
    <row r="61" ht="16.15" customHeight="1" outlineLevel="1" spans="1:12">
      <c r="A61" s="27">
        <f>SUBTOTAL(103,$B$7:B61)</f>
        <v>55</v>
      </c>
      <c r="B61" s="305" t="s">
        <v>299</v>
      </c>
      <c r="C61" s="31">
        <f>非流动资产评估汇总!C38</f>
        <v>0</v>
      </c>
      <c r="D61" s="31">
        <f>非流动资产评估汇总!D38</f>
        <v>0</v>
      </c>
      <c r="E61" s="31">
        <f>非流动资产评估汇总!E38</f>
        <v>0</v>
      </c>
      <c r="F61" s="40" t="str">
        <f t="shared" si="2"/>
        <v/>
      </c>
      <c r="G61" s="40" t="str">
        <f t="shared" si="3"/>
        <v/>
      </c>
      <c r="H61" s="34"/>
      <c r="I61" s="39"/>
      <c r="J61" s="301"/>
      <c r="K61" s="302"/>
      <c r="L61" s="303"/>
    </row>
    <row r="62" ht="16.15" customHeight="1" spans="1:12">
      <c r="A62" s="27">
        <f>SUBTOTAL(103,$B$7:B62)</f>
        <v>56</v>
      </c>
      <c r="B62" s="304" t="s">
        <v>91</v>
      </c>
      <c r="C62" s="31">
        <f>非流动资产评估汇总!C39</f>
        <v>0</v>
      </c>
      <c r="D62" s="31">
        <f>非流动资产评估汇总!D39</f>
        <v>0</v>
      </c>
      <c r="E62" s="31">
        <f>非流动资产评估汇总!E39</f>
        <v>0</v>
      </c>
      <c r="F62" s="40" t="str">
        <f t="shared" si="2"/>
        <v/>
      </c>
      <c r="G62" s="40" t="str">
        <f t="shared" si="3"/>
        <v/>
      </c>
      <c r="H62" s="34">
        <f>资产负债表!D30</f>
        <v>0</v>
      </c>
      <c r="I62" s="39">
        <f>ROUND(C62-H62,2)</f>
        <v>0</v>
      </c>
      <c r="J62" s="301">
        <f>资产负债表未审或审定数!B29</f>
        <v>0</v>
      </c>
      <c r="K62" s="302">
        <f>ROUND(D62-J62,2)</f>
        <v>0</v>
      </c>
      <c r="L62" s="303"/>
    </row>
    <row r="63" ht="16.15" customHeight="1" outlineLevel="1" spans="1:12">
      <c r="A63" s="27">
        <f>SUBTOTAL(103,$B$7:B63)</f>
        <v>57</v>
      </c>
      <c r="B63" s="304" t="s">
        <v>311</v>
      </c>
      <c r="C63" s="31">
        <f>非流动资产评估汇总!C40</f>
        <v>0</v>
      </c>
      <c r="D63" s="31">
        <f>非流动资产评估汇总!D40</f>
        <v>0</v>
      </c>
      <c r="E63" s="31">
        <f>非流动资产评估汇总!E40</f>
        <v>0</v>
      </c>
      <c r="F63" s="40" t="str">
        <f t="shared" si="2"/>
        <v/>
      </c>
      <c r="G63" s="40" t="str">
        <f t="shared" si="3"/>
        <v/>
      </c>
      <c r="H63" s="34"/>
      <c r="I63" s="39"/>
      <c r="J63" s="301"/>
      <c r="K63" s="302"/>
      <c r="L63" s="303"/>
    </row>
    <row r="64" ht="16.15" customHeight="1" outlineLevel="1" spans="1:12">
      <c r="A64" s="27">
        <f>SUBTOTAL(103,$B$7:B64)</f>
        <v>58</v>
      </c>
      <c r="B64" s="305" t="s">
        <v>299</v>
      </c>
      <c r="C64" s="31">
        <f>非流动资产评估汇总!C41</f>
        <v>0</v>
      </c>
      <c r="D64" s="31">
        <f>非流动资产评估汇总!D41</f>
        <v>0</v>
      </c>
      <c r="E64" s="31">
        <f>非流动资产评估汇总!E41</f>
        <v>0</v>
      </c>
      <c r="F64" s="40" t="str">
        <f t="shared" si="2"/>
        <v/>
      </c>
      <c r="G64" s="40" t="str">
        <f t="shared" si="3"/>
        <v/>
      </c>
      <c r="H64" s="34"/>
      <c r="I64" s="39"/>
      <c r="J64" s="301"/>
      <c r="K64" s="302"/>
      <c r="L64" s="303"/>
    </row>
    <row r="65" ht="16.15" customHeight="1" spans="1:12">
      <c r="A65" s="27">
        <f>SUBTOTAL(103,$B$7:B65)</f>
        <v>59</v>
      </c>
      <c r="B65" s="304" t="s">
        <v>92</v>
      </c>
      <c r="C65" s="31">
        <f>非流动资产评估汇总!C42</f>
        <v>0</v>
      </c>
      <c r="D65" s="31">
        <f>非流动资产评估汇总!D42</f>
        <v>0</v>
      </c>
      <c r="E65" s="31">
        <f>非流动资产评估汇总!E42</f>
        <v>0</v>
      </c>
      <c r="F65" s="40" t="str">
        <f t="shared" si="2"/>
        <v/>
      </c>
      <c r="G65" s="40" t="str">
        <f t="shared" si="3"/>
        <v/>
      </c>
      <c r="H65" s="34">
        <f>资产负债表!D31</f>
        <v>0</v>
      </c>
      <c r="I65" s="39">
        <f>ROUND(C65-H65,2)</f>
        <v>0</v>
      </c>
      <c r="J65" s="301">
        <f>资产负债表未审或审定数!B30</f>
        <v>0</v>
      </c>
      <c r="K65" s="302">
        <f t="shared" ref="K65:K74" si="5">ROUND(D65-J65,2)</f>
        <v>0</v>
      </c>
      <c r="L65" s="303"/>
    </row>
    <row r="66" ht="16.15" customHeight="1" outlineLevel="1" spans="1:12">
      <c r="A66" s="27">
        <f>SUBTOTAL(103,$B$7:B66)</f>
        <v>60</v>
      </c>
      <c r="B66" s="304" t="s">
        <v>312</v>
      </c>
      <c r="C66" s="31">
        <f>非流动资产评估汇总!C43</f>
        <v>0</v>
      </c>
      <c r="D66" s="31">
        <f>非流动资产评估汇总!D43</f>
        <v>0</v>
      </c>
      <c r="E66" s="31">
        <f>非流动资产评估汇总!E43</f>
        <v>0</v>
      </c>
      <c r="F66" s="40" t="str">
        <f t="shared" si="2"/>
        <v/>
      </c>
      <c r="G66" s="40" t="str">
        <f t="shared" si="3"/>
        <v/>
      </c>
      <c r="H66" s="34"/>
      <c r="I66" s="39"/>
      <c r="J66" s="301"/>
      <c r="K66" s="302"/>
      <c r="L66" s="303"/>
    </row>
    <row r="67" ht="16.15" customHeight="1" outlineLevel="1" spans="1:12">
      <c r="A67" s="27">
        <f>SUBTOTAL(103,$B$7:B67)</f>
        <v>61</v>
      </c>
      <c r="B67" s="305" t="s">
        <v>299</v>
      </c>
      <c r="C67" s="31">
        <f>非流动资产评估汇总!C44</f>
        <v>0</v>
      </c>
      <c r="D67" s="31">
        <f>非流动资产评估汇总!D44</f>
        <v>0</v>
      </c>
      <c r="E67" s="31">
        <f>非流动资产评估汇总!E44</f>
        <v>0</v>
      </c>
      <c r="F67" s="40" t="str">
        <f t="shared" si="2"/>
        <v/>
      </c>
      <c r="G67" s="40" t="str">
        <f t="shared" si="3"/>
        <v/>
      </c>
      <c r="H67" s="34"/>
      <c r="I67" s="39"/>
      <c r="J67" s="301"/>
      <c r="K67" s="302"/>
      <c r="L67" s="303"/>
    </row>
    <row r="68" ht="16.15" customHeight="1" spans="1:12">
      <c r="A68" s="27">
        <f>SUBTOTAL(103,$B$7:B68)</f>
        <v>62</v>
      </c>
      <c r="B68" s="304" t="s">
        <v>93</v>
      </c>
      <c r="C68" s="31">
        <f>非流动资产评估汇总!C45</f>
        <v>0</v>
      </c>
      <c r="D68" s="31">
        <f>非流动资产评估汇总!D45</f>
        <v>0</v>
      </c>
      <c r="E68" s="31">
        <f>非流动资产评估汇总!E45</f>
        <v>0</v>
      </c>
      <c r="F68" s="40" t="str">
        <f t="shared" si="2"/>
        <v/>
      </c>
      <c r="G68" s="40" t="str">
        <f t="shared" si="3"/>
        <v/>
      </c>
      <c r="H68" s="34">
        <f>资产负债表!D32</f>
        <v>0</v>
      </c>
      <c r="I68" s="39">
        <f t="shared" ref="I68:I93" si="6">ROUND(C68-H68,2)</f>
        <v>0</v>
      </c>
      <c r="J68" s="301">
        <f>资产负债表未审或审定数!B31</f>
        <v>0</v>
      </c>
      <c r="K68" s="302">
        <f t="shared" si="5"/>
        <v>0</v>
      </c>
      <c r="L68" s="303"/>
    </row>
    <row r="69" ht="16.15" customHeight="1" spans="1:12">
      <c r="A69" s="27">
        <f>SUBTOTAL(103,$B$7:B69)</f>
        <v>63</v>
      </c>
      <c r="B69" s="304" t="s">
        <v>98</v>
      </c>
      <c r="C69" s="31">
        <f>非流动资产评估汇总!C46</f>
        <v>0</v>
      </c>
      <c r="D69" s="31">
        <f>非流动资产评估汇总!D46</f>
        <v>0</v>
      </c>
      <c r="E69" s="31">
        <f>非流动资产评估汇总!E46</f>
        <v>0</v>
      </c>
      <c r="F69" s="40" t="str">
        <f t="shared" si="2"/>
        <v/>
      </c>
      <c r="G69" s="40" t="str">
        <f t="shared" si="3"/>
        <v/>
      </c>
      <c r="H69" s="34">
        <f>资产负债表!D33</f>
        <v>0</v>
      </c>
      <c r="I69" s="39">
        <f t="shared" si="6"/>
        <v>0</v>
      </c>
      <c r="J69" s="301">
        <f>资产负债表未审或审定数!B32</f>
        <v>0</v>
      </c>
      <c r="K69" s="302">
        <f t="shared" si="5"/>
        <v>0</v>
      </c>
      <c r="L69" s="303"/>
    </row>
    <row r="70" ht="16.15" customHeight="1" outlineLevel="1" spans="1:12">
      <c r="A70" s="27">
        <f>SUBTOTAL(103,$B$7:B70)</f>
        <v>64</v>
      </c>
      <c r="B70" s="304" t="s">
        <v>313</v>
      </c>
      <c r="C70" s="31">
        <f>非流动资产评估汇总!C47</f>
        <v>0</v>
      </c>
      <c r="D70" s="31">
        <f>非流动资产评估汇总!D47</f>
        <v>0</v>
      </c>
      <c r="E70" s="31">
        <f>非流动资产评估汇总!E47</f>
        <v>0</v>
      </c>
      <c r="F70" s="40" t="str">
        <f t="shared" si="2"/>
        <v/>
      </c>
      <c r="G70" s="40" t="str">
        <f t="shared" si="3"/>
        <v/>
      </c>
      <c r="H70" s="34"/>
      <c r="I70" s="39"/>
      <c r="J70" s="301"/>
      <c r="K70" s="302"/>
      <c r="L70" s="303"/>
    </row>
    <row r="71" ht="16.15" customHeight="1" outlineLevel="1" spans="1:12">
      <c r="A71" s="27">
        <f>SUBTOTAL(103,$B$7:B71)</f>
        <v>65</v>
      </c>
      <c r="B71" s="305" t="s">
        <v>299</v>
      </c>
      <c r="C71" s="31">
        <f>非流动资产评估汇总!C48</f>
        <v>0</v>
      </c>
      <c r="D71" s="31">
        <f>非流动资产评估汇总!D48</f>
        <v>0</v>
      </c>
      <c r="E71" s="31">
        <f>非流动资产评估汇总!E48</f>
        <v>0</v>
      </c>
      <c r="F71" s="40" t="str">
        <f t="shared" si="2"/>
        <v/>
      </c>
      <c r="G71" s="40" t="str">
        <f t="shared" si="3"/>
        <v/>
      </c>
      <c r="H71" s="34"/>
      <c r="I71" s="39"/>
      <c r="J71" s="301"/>
      <c r="K71" s="302"/>
      <c r="L71" s="303"/>
    </row>
    <row r="72" ht="16.15" customHeight="1" spans="1:12">
      <c r="A72" s="27">
        <f>SUBTOTAL(103,$B$7:B72)</f>
        <v>66</v>
      </c>
      <c r="B72" s="304" t="s">
        <v>99</v>
      </c>
      <c r="C72" s="31">
        <f>非流动资产评估汇总!C49</f>
        <v>0</v>
      </c>
      <c r="D72" s="31">
        <f>非流动资产评估汇总!D49</f>
        <v>0</v>
      </c>
      <c r="E72" s="31">
        <f>非流动资产评估汇总!E49</f>
        <v>0</v>
      </c>
      <c r="F72" s="40" t="str">
        <f t="shared" si="2"/>
        <v/>
      </c>
      <c r="G72" s="40" t="str">
        <f t="shared" si="3"/>
        <v/>
      </c>
      <c r="H72" s="34">
        <f>资产负债表!D34</f>
        <v>0</v>
      </c>
      <c r="I72" s="39">
        <f t="shared" si="6"/>
        <v>0</v>
      </c>
      <c r="J72" s="301">
        <f>资产负债表未审或审定数!B33</f>
        <v>0</v>
      </c>
      <c r="K72" s="302">
        <f t="shared" si="5"/>
        <v>0</v>
      </c>
      <c r="L72" s="303"/>
    </row>
    <row r="73" ht="16.15" customHeight="1" spans="1:12">
      <c r="A73" s="27">
        <f>SUBTOTAL(103,$B$7:B73)</f>
        <v>67</v>
      </c>
      <c r="B73" s="304" t="s">
        <v>100</v>
      </c>
      <c r="C73" s="31">
        <f>非流动资产评估汇总!C50</f>
        <v>0</v>
      </c>
      <c r="D73" s="31">
        <f>非流动资产评估汇总!D50</f>
        <v>0</v>
      </c>
      <c r="E73" s="31">
        <f>非流动资产评估汇总!E50</f>
        <v>0</v>
      </c>
      <c r="F73" s="40" t="str">
        <f t="shared" ref="F73:F100" si="7">IF(OR(AND(D73=0,E73=0),E73=0),"",E73-D73)</f>
        <v/>
      </c>
      <c r="G73" s="40" t="str">
        <f t="shared" ref="G73:G100" si="8">IF(ISERROR(F73/D73),"",F73/ABS(D73)*100)</f>
        <v/>
      </c>
      <c r="H73" s="34">
        <f>资产负债表!D35</f>
        <v>0</v>
      </c>
      <c r="I73" s="39">
        <f t="shared" si="6"/>
        <v>0</v>
      </c>
      <c r="J73" s="301">
        <f>资产负债表未审或审定数!B34</f>
        <v>0</v>
      </c>
      <c r="K73" s="302">
        <f t="shared" si="5"/>
        <v>0</v>
      </c>
      <c r="L73" s="303"/>
    </row>
    <row r="74" ht="16.15" customHeight="1" spans="1:12">
      <c r="A74" s="27">
        <f>SUBTOTAL(103,$B$7:B74)</f>
        <v>68</v>
      </c>
      <c r="B74" s="304" t="s">
        <v>101</v>
      </c>
      <c r="C74" s="31">
        <f>非流动资产评估汇总!C51</f>
        <v>0</v>
      </c>
      <c r="D74" s="31">
        <f>非流动资产评估汇总!D51</f>
        <v>0</v>
      </c>
      <c r="E74" s="31">
        <f>非流动资产评估汇总!E51</f>
        <v>0</v>
      </c>
      <c r="F74" s="40" t="str">
        <f t="shared" si="7"/>
        <v/>
      </c>
      <c r="G74" s="40" t="str">
        <f t="shared" si="8"/>
        <v/>
      </c>
      <c r="H74" s="34">
        <f>资产负债表!D36</f>
        <v>0</v>
      </c>
      <c r="I74" s="39">
        <f t="shared" si="6"/>
        <v>0</v>
      </c>
      <c r="J74" s="301">
        <f>资产负债表未审或审定数!B35</f>
        <v>0</v>
      </c>
      <c r="K74" s="302">
        <f t="shared" si="5"/>
        <v>0</v>
      </c>
      <c r="L74" s="303"/>
    </row>
    <row r="75" ht="16.15" customHeight="1" spans="1:12">
      <c r="A75" s="27">
        <f>SUBTOTAL(103,$B$7:B75)</f>
        <v>69</v>
      </c>
      <c r="B75" s="304" t="s">
        <v>102</v>
      </c>
      <c r="C75" s="31">
        <f>非流动资产评估汇总!C52</f>
        <v>0</v>
      </c>
      <c r="D75" s="31">
        <f>非流动资产评估汇总!D52</f>
        <v>0</v>
      </c>
      <c r="E75" s="31">
        <f>非流动资产评估汇总!E52</f>
        <v>0</v>
      </c>
      <c r="F75" s="40" t="str">
        <f t="shared" si="7"/>
        <v/>
      </c>
      <c r="G75" s="40" t="str">
        <f t="shared" si="8"/>
        <v/>
      </c>
      <c r="H75" s="34">
        <f>资产负债表!D37</f>
        <v>0</v>
      </c>
      <c r="I75" s="39">
        <f t="shared" si="6"/>
        <v>0</v>
      </c>
      <c r="J75" s="301">
        <f>资产负债表未审或审定数!B36</f>
        <v>0</v>
      </c>
      <c r="K75" s="302">
        <f t="shared" ref="K75:K93" si="9">ROUND(D75-J75,2)</f>
        <v>0</v>
      </c>
      <c r="L75" s="303"/>
    </row>
    <row r="76" s="14" customFormat="1" ht="16.15" customHeight="1" spans="1:12">
      <c r="A76" s="24">
        <f>SUBTOTAL(103,$B$7:B76)</f>
        <v>70</v>
      </c>
      <c r="B76" s="173" t="s">
        <v>314</v>
      </c>
      <c r="C76" s="40" t="e">
        <f>SUM(C7,C29)</f>
        <v>#REF!</v>
      </c>
      <c r="D76" s="40">
        <f>SUM(D7,D29)</f>
        <v>0</v>
      </c>
      <c r="E76" s="40" t="e">
        <f>SUM(E7,E29)</f>
        <v>#REF!</v>
      </c>
      <c r="F76" s="40" t="e">
        <f t="shared" si="7"/>
        <v>#REF!</v>
      </c>
      <c r="G76" s="40" t="str">
        <f t="shared" si="8"/>
        <v/>
      </c>
      <c r="H76" s="39">
        <f>资产负债表!D43</f>
        <v>0</v>
      </c>
      <c r="I76" s="39" t="e">
        <f t="shared" si="6"/>
        <v>#REF!</v>
      </c>
      <c r="J76" s="301">
        <f>资产负债表未审或审定数!B38</f>
        <v>5668465.65</v>
      </c>
      <c r="K76" s="302">
        <f t="shared" si="9"/>
        <v>-5668465.65</v>
      </c>
      <c r="L76" s="40"/>
    </row>
    <row r="77" s="14" customFormat="1" ht="16.15" customHeight="1" spans="1:12">
      <c r="A77" s="24">
        <f>SUBTOTAL(103,$B$7:B77)</f>
        <v>71</v>
      </c>
      <c r="B77" s="173" t="s">
        <v>315</v>
      </c>
      <c r="C77" s="40">
        <f>SUM(C78:C89)</f>
        <v>0</v>
      </c>
      <c r="D77" s="40">
        <f>SUM(D78:D89)</f>
        <v>0</v>
      </c>
      <c r="E77" s="40">
        <f>SUM(E78:E89)</f>
        <v>0</v>
      </c>
      <c r="F77" s="40" t="str">
        <f t="shared" si="7"/>
        <v/>
      </c>
      <c r="G77" s="40" t="str">
        <f t="shared" si="8"/>
        <v/>
      </c>
      <c r="H77" s="39">
        <f>资产负债表!I19</f>
        <v>0</v>
      </c>
      <c r="I77" s="39">
        <f t="shared" si="6"/>
        <v>0</v>
      </c>
      <c r="J77" s="301">
        <f>资产负债表未审或审定数!B52</f>
        <v>1150812.42</v>
      </c>
      <c r="K77" s="302">
        <f t="shared" si="9"/>
        <v>-1150812.42</v>
      </c>
      <c r="L77" s="303"/>
    </row>
    <row r="78" ht="16.15" customHeight="1" spans="1:12">
      <c r="A78" s="27">
        <f>SUBTOTAL(103,$B$7:B78)</f>
        <v>72</v>
      </c>
      <c r="B78" s="304" t="s">
        <v>11</v>
      </c>
      <c r="C78" s="31">
        <f>流动负债汇总!C7</f>
        <v>0</v>
      </c>
      <c r="D78" s="31">
        <f>流动负债汇总!D7</f>
        <v>0</v>
      </c>
      <c r="E78" s="31">
        <f>流动负债汇总!E7</f>
        <v>0</v>
      </c>
      <c r="F78" s="40" t="str">
        <f t="shared" si="7"/>
        <v/>
      </c>
      <c r="G78" s="40" t="str">
        <f t="shared" si="8"/>
        <v/>
      </c>
      <c r="H78" s="34">
        <f>资产负债表!I7</f>
        <v>0</v>
      </c>
      <c r="I78" s="39">
        <f t="shared" si="6"/>
        <v>0</v>
      </c>
      <c r="J78" s="301">
        <f>资产负债表未审或审定数!B40</f>
        <v>0</v>
      </c>
      <c r="K78" s="302">
        <f t="shared" si="9"/>
        <v>0</v>
      </c>
      <c r="L78" s="303"/>
    </row>
    <row r="79" ht="16.15" customHeight="1" spans="1:12">
      <c r="A79" s="27">
        <f>SUBTOTAL(103,$B$7:B79)</f>
        <v>73</v>
      </c>
      <c r="B79" s="304" t="s">
        <v>13</v>
      </c>
      <c r="C79" s="31">
        <f>流动负债汇总!C8</f>
        <v>0</v>
      </c>
      <c r="D79" s="31">
        <f>流动负债汇总!D8</f>
        <v>0</v>
      </c>
      <c r="E79" s="31">
        <f>流动负债汇总!E8</f>
        <v>0</v>
      </c>
      <c r="F79" s="40" t="str">
        <f t="shared" si="7"/>
        <v/>
      </c>
      <c r="G79" s="40" t="str">
        <f t="shared" si="8"/>
        <v/>
      </c>
      <c r="H79" s="34">
        <f>资产负债表!I8</f>
        <v>0</v>
      </c>
      <c r="I79" s="39">
        <f t="shared" si="6"/>
        <v>0</v>
      </c>
      <c r="J79" s="301">
        <f>资产负债表未审或审定数!B41</f>
        <v>0</v>
      </c>
      <c r="K79" s="302">
        <f t="shared" si="9"/>
        <v>0</v>
      </c>
      <c r="L79" s="303"/>
    </row>
    <row r="80" ht="16.15" customHeight="1" spans="1:12">
      <c r="A80" s="27">
        <f>SUBTOTAL(103,$B$7:B80)</f>
        <v>74</v>
      </c>
      <c r="B80" s="304" t="s">
        <v>15</v>
      </c>
      <c r="C80" s="31">
        <f>流动负债汇总!C9</f>
        <v>0</v>
      </c>
      <c r="D80" s="31">
        <f>流动负债汇总!D9</f>
        <v>0</v>
      </c>
      <c r="E80" s="31">
        <f>流动负债汇总!E9</f>
        <v>0</v>
      </c>
      <c r="F80" s="40" t="str">
        <f t="shared" si="7"/>
        <v/>
      </c>
      <c r="G80" s="40" t="str">
        <f t="shared" si="8"/>
        <v/>
      </c>
      <c r="H80" s="34">
        <f>资产负债表!I9</f>
        <v>0</v>
      </c>
      <c r="I80" s="39">
        <f t="shared" si="6"/>
        <v>0</v>
      </c>
      <c r="J80" s="301">
        <f>资产负债表未审或审定数!B42</f>
        <v>0</v>
      </c>
      <c r="K80" s="302">
        <f t="shared" si="9"/>
        <v>0</v>
      </c>
      <c r="L80" s="303"/>
    </row>
    <row r="81" ht="16.15" customHeight="1" spans="1:12">
      <c r="A81" s="27">
        <f>SUBTOTAL(103,$B$7:B81)</f>
        <v>75</v>
      </c>
      <c r="B81" s="304" t="s">
        <v>205</v>
      </c>
      <c r="C81" s="31">
        <f>流动负债汇总!C10+流动负债汇总!C11</f>
        <v>0</v>
      </c>
      <c r="D81" s="31">
        <f>流动负债汇总!D10+流动负债汇总!D11</f>
        <v>0</v>
      </c>
      <c r="E81" s="31">
        <f>流动负债汇总!E10+流动负债汇总!E11</f>
        <v>0</v>
      </c>
      <c r="F81" s="40" t="str">
        <f t="shared" si="7"/>
        <v/>
      </c>
      <c r="G81" s="40" t="str">
        <f t="shared" si="8"/>
        <v/>
      </c>
      <c r="H81" s="34">
        <f>资产负债表!I10</f>
        <v>0</v>
      </c>
      <c r="I81" s="39">
        <f t="shared" si="6"/>
        <v>0</v>
      </c>
      <c r="J81" s="301">
        <f>资产负债表未审或审定数!B43</f>
        <v>133000</v>
      </c>
      <c r="K81" s="302">
        <f t="shared" si="9"/>
        <v>-133000</v>
      </c>
      <c r="L81" s="303"/>
    </row>
    <row r="82" ht="16.15" customHeight="1" spans="1:12">
      <c r="A82" s="27">
        <f>SUBTOTAL(103,$B$7:B82)</f>
        <v>76</v>
      </c>
      <c r="B82" s="304" t="s">
        <v>207</v>
      </c>
      <c r="C82" s="31">
        <f>流动负债汇总!C12</f>
        <v>0</v>
      </c>
      <c r="D82" s="31">
        <f>流动负债汇总!D12</f>
        <v>0</v>
      </c>
      <c r="E82" s="31">
        <f>流动负债汇总!E12</f>
        <v>0</v>
      </c>
      <c r="F82" s="40" t="str">
        <f t="shared" si="7"/>
        <v/>
      </c>
      <c r="G82" s="40" t="str">
        <f t="shared" si="8"/>
        <v/>
      </c>
      <c r="H82" s="34">
        <f>资产负债表!I11</f>
        <v>0</v>
      </c>
      <c r="I82" s="39">
        <f t="shared" si="6"/>
        <v>0</v>
      </c>
      <c r="J82" s="301">
        <f>资产负债表未审或审定数!B44</f>
        <v>0</v>
      </c>
      <c r="K82" s="302">
        <f t="shared" si="9"/>
        <v>0</v>
      </c>
      <c r="L82" s="303"/>
    </row>
    <row r="83" ht="16.15" customHeight="1" spans="1:12">
      <c r="A83" s="27">
        <f>SUBTOTAL(103,$B$7:B83)</f>
        <v>77</v>
      </c>
      <c r="B83" s="304" t="s">
        <v>24</v>
      </c>
      <c r="C83" s="31">
        <f>流动负债汇总!C13</f>
        <v>0</v>
      </c>
      <c r="D83" s="31">
        <f>流动负债汇总!D13</f>
        <v>0</v>
      </c>
      <c r="E83" s="31">
        <f>流动负债汇总!E13</f>
        <v>0</v>
      </c>
      <c r="F83" s="40" t="str">
        <f t="shared" si="7"/>
        <v/>
      </c>
      <c r="G83" s="40" t="str">
        <f t="shared" si="8"/>
        <v/>
      </c>
      <c r="H83" s="34">
        <f>资产负债表!I12</f>
        <v>0</v>
      </c>
      <c r="I83" s="39">
        <f t="shared" si="6"/>
        <v>0</v>
      </c>
      <c r="J83" s="301">
        <f>资产负债表未审或审定数!B45</f>
        <v>0</v>
      </c>
      <c r="K83" s="302">
        <f t="shared" si="9"/>
        <v>0</v>
      </c>
      <c r="L83" s="303"/>
    </row>
    <row r="84" ht="16.15" customHeight="1" spans="1:12">
      <c r="A84" s="27">
        <f>SUBTOTAL(103,$B$7:B84)</f>
        <v>78</v>
      </c>
      <c r="B84" s="304" t="s">
        <v>26</v>
      </c>
      <c r="C84" s="31">
        <f>流动负债汇总!C14</f>
        <v>0</v>
      </c>
      <c r="D84" s="31">
        <f>流动负债汇总!D14</f>
        <v>0</v>
      </c>
      <c r="E84" s="31">
        <f>流动负债汇总!E14</f>
        <v>0</v>
      </c>
      <c r="F84" s="40" t="str">
        <f t="shared" si="7"/>
        <v/>
      </c>
      <c r="G84" s="40" t="str">
        <f t="shared" si="8"/>
        <v/>
      </c>
      <c r="H84" s="34">
        <f>资产负债表!I13</f>
        <v>0</v>
      </c>
      <c r="I84" s="39">
        <f t="shared" si="6"/>
        <v>0</v>
      </c>
      <c r="J84" s="301">
        <f>资产负债表未审或审定数!B46</f>
        <v>4194.5</v>
      </c>
      <c r="K84" s="302">
        <f t="shared" si="9"/>
        <v>-4194.5</v>
      </c>
      <c r="L84" s="303"/>
    </row>
    <row r="85" ht="16.15" customHeight="1" spans="1:12">
      <c r="A85" s="27">
        <f>SUBTOTAL(103,$B$7:B85)</f>
        <v>79</v>
      </c>
      <c r="B85" s="304" t="s">
        <v>28</v>
      </c>
      <c r="C85" s="31">
        <f>流动负债汇总!C15</f>
        <v>0</v>
      </c>
      <c r="D85" s="31">
        <f>流动负债汇总!D15</f>
        <v>0</v>
      </c>
      <c r="E85" s="31">
        <f>流动负债汇总!E15</f>
        <v>0</v>
      </c>
      <c r="F85" s="40" t="str">
        <f t="shared" si="7"/>
        <v/>
      </c>
      <c r="G85" s="40" t="str">
        <f t="shared" si="8"/>
        <v/>
      </c>
      <c r="H85" s="34">
        <f>资产负债表!I14</f>
        <v>0</v>
      </c>
      <c r="I85" s="39">
        <f t="shared" si="6"/>
        <v>0</v>
      </c>
      <c r="J85" s="301">
        <f>资产负债表未审或审定数!B47</f>
        <v>13617.92</v>
      </c>
      <c r="K85" s="302">
        <f t="shared" si="9"/>
        <v>-13617.92</v>
      </c>
      <c r="L85" s="303"/>
    </row>
    <row r="86" ht="16.15" customHeight="1" spans="1:12">
      <c r="A86" s="27">
        <f>SUBTOTAL(103,$B$7:B86)</f>
        <v>80</v>
      </c>
      <c r="B86" s="304" t="s">
        <v>30</v>
      </c>
      <c r="C86" s="31">
        <f>流动负债汇总!C16</f>
        <v>0</v>
      </c>
      <c r="D86" s="31">
        <f>流动负债汇总!D16</f>
        <v>0</v>
      </c>
      <c r="E86" s="31">
        <f>流动负债汇总!E16</f>
        <v>0</v>
      </c>
      <c r="F86" s="40" t="str">
        <f t="shared" si="7"/>
        <v/>
      </c>
      <c r="G86" s="40" t="str">
        <f t="shared" si="8"/>
        <v/>
      </c>
      <c r="H86" s="34">
        <f>资产负债表!I15</f>
        <v>0</v>
      </c>
      <c r="I86" s="39">
        <f t="shared" si="6"/>
        <v>0</v>
      </c>
      <c r="J86" s="301">
        <f>资产负债表未审或审定数!B48</f>
        <v>1000000</v>
      </c>
      <c r="K86" s="302">
        <f t="shared" si="9"/>
        <v>-1000000</v>
      </c>
      <c r="L86" s="303"/>
    </row>
    <row r="87" ht="16.15" customHeight="1" spans="1:12">
      <c r="A87" s="27">
        <f>SUBTOTAL(103,$B$7:B87)</f>
        <v>81</v>
      </c>
      <c r="B87" s="304" t="s">
        <v>36</v>
      </c>
      <c r="C87" s="31">
        <f>流动负债汇总!C17</f>
        <v>0</v>
      </c>
      <c r="D87" s="31">
        <f>流动负债汇总!D17</f>
        <v>0</v>
      </c>
      <c r="E87" s="31">
        <f>流动负债汇总!E17</f>
        <v>0</v>
      </c>
      <c r="F87" s="40" t="str">
        <f t="shared" si="7"/>
        <v/>
      </c>
      <c r="G87" s="40" t="str">
        <f t="shared" si="8"/>
        <v/>
      </c>
      <c r="H87" s="34">
        <f>资产负债表!I16</f>
        <v>0</v>
      </c>
      <c r="I87" s="39">
        <f t="shared" si="6"/>
        <v>0</v>
      </c>
      <c r="J87" s="301">
        <f>资产负债表未审或审定数!B49</f>
        <v>0</v>
      </c>
      <c r="K87" s="302">
        <f t="shared" si="9"/>
        <v>0</v>
      </c>
      <c r="L87" s="303"/>
    </row>
    <row r="88" ht="16.15" customHeight="1" spans="1:12">
      <c r="A88" s="27">
        <f>SUBTOTAL(103,$B$7:B88)</f>
        <v>82</v>
      </c>
      <c r="B88" s="304" t="s">
        <v>210</v>
      </c>
      <c r="C88" s="31">
        <f>流动负债汇总!C18</f>
        <v>0</v>
      </c>
      <c r="D88" s="31">
        <f>流动负债汇总!D18</f>
        <v>0</v>
      </c>
      <c r="E88" s="31">
        <f>流动负债汇总!E18</f>
        <v>0</v>
      </c>
      <c r="F88" s="40" t="str">
        <f t="shared" si="7"/>
        <v/>
      </c>
      <c r="G88" s="40" t="str">
        <f t="shared" si="8"/>
        <v/>
      </c>
      <c r="H88" s="34">
        <f>资产负债表!I17</f>
        <v>0</v>
      </c>
      <c r="I88" s="39">
        <f t="shared" si="6"/>
        <v>0</v>
      </c>
      <c r="J88" s="301">
        <f>资产负债表未审或审定数!B50</f>
        <v>0</v>
      </c>
      <c r="K88" s="302">
        <f t="shared" si="9"/>
        <v>0</v>
      </c>
      <c r="L88" s="303"/>
    </row>
    <row r="89" ht="16.15" customHeight="1" spans="1:12">
      <c r="A89" s="27">
        <f>SUBTOTAL(103,$B$7:B89)</f>
        <v>83</v>
      </c>
      <c r="B89" s="304" t="s">
        <v>41</v>
      </c>
      <c r="C89" s="31">
        <f>流动负债汇总!C19</f>
        <v>0</v>
      </c>
      <c r="D89" s="31">
        <f>流动负债汇总!D19</f>
        <v>0</v>
      </c>
      <c r="E89" s="31">
        <f>流动负债汇总!E19</f>
        <v>0</v>
      </c>
      <c r="F89" s="40" t="str">
        <f t="shared" si="7"/>
        <v/>
      </c>
      <c r="G89" s="40" t="str">
        <f t="shared" si="8"/>
        <v/>
      </c>
      <c r="H89" s="34">
        <f>资产负债表!I18</f>
        <v>0</v>
      </c>
      <c r="I89" s="39">
        <f t="shared" si="6"/>
        <v>0</v>
      </c>
      <c r="J89" s="301">
        <f>资产负债表未审或审定数!B51</f>
        <v>0</v>
      </c>
      <c r="K89" s="302">
        <f t="shared" si="9"/>
        <v>0</v>
      </c>
      <c r="L89" s="303"/>
    </row>
    <row r="90" s="14" customFormat="1" ht="16.15" customHeight="1" spans="1:12">
      <c r="A90" s="24">
        <f>SUBTOTAL(103,$B$7:B90)</f>
        <v>84</v>
      </c>
      <c r="B90" s="173" t="s">
        <v>316</v>
      </c>
      <c r="C90" s="40">
        <f>SUM(C91:C98)</f>
        <v>0</v>
      </c>
      <c r="D90" s="40">
        <f>SUM(D91:D98)</f>
        <v>0</v>
      </c>
      <c r="E90" s="40">
        <f>SUM(E91:E98)</f>
        <v>0</v>
      </c>
      <c r="F90" s="40" t="str">
        <f t="shared" si="7"/>
        <v/>
      </c>
      <c r="G90" s="40" t="str">
        <f t="shared" si="8"/>
        <v/>
      </c>
      <c r="H90" s="39">
        <f>资产负债表!I29</f>
        <v>0</v>
      </c>
      <c r="I90" s="39">
        <f t="shared" si="6"/>
        <v>0</v>
      </c>
      <c r="J90" s="301">
        <f>资产负债表未审或审定数!B62</f>
        <v>0</v>
      </c>
      <c r="K90" s="302">
        <f t="shared" si="9"/>
        <v>0</v>
      </c>
      <c r="L90" s="303"/>
    </row>
    <row r="91" ht="16.15" customHeight="1" spans="1:12">
      <c r="A91" s="27">
        <f>SUBTOTAL(103,$B$7:B91)</f>
        <v>85</v>
      </c>
      <c r="B91" s="304" t="s">
        <v>44</v>
      </c>
      <c r="C91" s="31">
        <f>'非流动负债汇总 '!C7</f>
        <v>0</v>
      </c>
      <c r="D91" s="31">
        <f>'非流动负债汇总 '!D7</f>
        <v>0</v>
      </c>
      <c r="E91" s="31">
        <f>'非流动负债汇总 '!E7</f>
        <v>0</v>
      </c>
      <c r="F91" s="40" t="str">
        <f t="shared" si="7"/>
        <v/>
      </c>
      <c r="G91" s="40" t="str">
        <f t="shared" si="8"/>
        <v/>
      </c>
      <c r="H91" s="34">
        <f>资产负债表!I21</f>
        <v>0</v>
      </c>
      <c r="I91" s="39">
        <f t="shared" si="6"/>
        <v>0</v>
      </c>
      <c r="J91" s="301">
        <f>资产负债表未审或审定数!B54</f>
        <v>0</v>
      </c>
      <c r="K91" s="302">
        <f t="shared" si="9"/>
        <v>0</v>
      </c>
      <c r="L91" s="303"/>
    </row>
    <row r="92" ht="16.15" customHeight="1" spans="1:12">
      <c r="A92" s="27">
        <f>SUBTOTAL(103,$B$7:B92)</f>
        <v>86</v>
      </c>
      <c r="B92" s="304" t="s">
        <v>46</v>
      </c>
      <c r="C92" s="31">
        <f>'非流动负债汇总 '!C8</f>
        <v>0</v>
      </c>
      <c r="D92" s="31">
        <f>'非流动负债汇总 '!D8</f>
        <v>0</v>
      </c>
      <c r="E92" s="31">
        <f>'非流动负债汇总 '!E8</f>
        <v>0</v>
      </c>
      <c r="F92" s="40" t="str">
        <f t="shared" si="7"/>
        <v/>
      </c>
      <c r="G92" s="40" t="str">
        <f t="shared" si="8"/>
        <v/>
      </c>
      <c r="H92" s="34">
        <f>资产负债表!I22</f>
        <v>0</v>
      </c>
      <c r="I92" s="39">
        <f t="shared" si="6"/>
        <v>0</v>
      </c>
      <c r="J92" s="301">
        <f>资产负债表未审或审定数!B55</f>
        <v>0</v>
      </c>
      <c r="K92" s="302">
        <f t="shared" si="9"/>
        <v>0</v>
      </c>
      <c r="L92" s="303"/>
    </row>
    <row r="93" ht="16.15" customHeight="1" spans="1:12">
      <c r="A93" s="27">
        <f>SUBTOTAL(103,$B$7:B93)</f>
        <v>87</v>
      </c>
      <c r="B93" s="304" t="s">
        <v>48</v>
      </c>
      <c r="C93" s="31">
        <f>'非流动负债汇总 '!C9</f>
        <v>0</v>
      </c>
      <c r="D93" s="31">
        <f>'非流动负债汇总 '!D9</f>
        <v>0</v>
      </c>
      <c r="E93" s="31">
        <f>'非流动负债汇总 '!E9</f>
        <v>0</v>
      </c>
      <c r="F93" s="40" t="str">
        <f t="shared" si="7"/>
        <v/>
      </c>
      <c r="G93" s="40" t="str">
        <f t="shared" si="8"/>
        <v/>
      </c>
      <c r="H93" s="34">
        <f>资产负债表!I23</f>
        <v>0</v>
      </c>
      <c r="I93" s="39">
        <f t="shared" si="6"/>
        <v>0</v>
      </c>
      <c r="J93" s="301">
        <f>资产负债表未审或审定数!B56</f>
        <v>0</v>
      </c>
      <c r="K93" s="302">
        <f t="shared" si="9"/>
        <v>0</v>
      </c>
      <c r="L93" s="303"/>
    </row>
    <row r="94" ht="16.15" customHeight="1" spans="1:12">
      <c r="A94" s="27">
        <f>SUBTOTAL(103,$B$7:B94)</f>
        <v>88</v>
      </c>
      <c r="B94" s="304" t="s">
        <v>50</v>
      </c>
      <c r="C94" s="31">
        <f>'非流动负债汇总 '!C10</f>
        <v>0</v>
      </c>
      <c r="D94" s="31">
        <f>'非流动负债汇总 '!D10</f>
        <v>0</v>
      </c>
      <c r="E94" s="31">
        <f>'非流动负债汇总 '!E10</f>
        <v>0</v>
      </c>
      <c r="F94" s="40" t="str">
        <f t="shared" si="7"/>
        <v/>
      </c>
      <c r="G94" s="40" t="str">
        <f t="shared" si="8"/>
        <v/>
      </c>
      <c r="H94" s="34">
        <f>资产负债表!I24</f>
        <v>0</v>
      </c>
      <c r="I94" s="39">
        <f t="shared" ref="I94:I100" si="10">ROUND(C94-H94,2)</f>
        <v>0</v>
      </c>
      <c r="J94" s="301">
        <f>资产负债表未审或审定数!B57</f>
        <v>0</v>
      </c>
      <c r="K94" s="302">
        <f t="shared" ref="K94:K100" si="11">ROUND(D94-J94,2)</f>
        <v>0</v>
      </c>
      <c r="L94" s="303"/>
    </row>
    <row r="95" ht="16.15" customHeight="1" spans="1:12">
      <c r="A95" s="27">
        <f>SUBTOTAL(103,$B$7:B95)</f>
        <v>89</v>
      </c>
      <c r="B95" s="304" t="s">
        <v>54</v>
      </c>
      <c r="C95" s="31">
        <f>'非流动负债汇总 '!C11</f>
        <v>0</v>
      </c>
      <c r="D95" s="31">
        <f>'非流动负债汇总 '!D11</f>
        <v>0</v>
      </c>
      <c r="E95" s="31">
        <f>'非流动负债汇总 '!E11</f>
        <v>0</v>
      </c>
      <c r="F95" s="40" t="str">
        <f t="shared" si="7"/>
        <v/>
      </c>
      <c r="G95" s="40" t="str">
        <f t="shared" si="8"/>
        <v/>
      </c>
      <c r="H95" s="34">
        <f>资产负债表!I25</f>
        <v>0</v>
      </c>
      <c r="I95" s="39">
        <f t="shared" si="10"/>
        <v>0</v>
      </c>
      <c r="J95" s="301">
        <f>资产负债表未审或审定数!B58</f>
        <v>0</v>
      </c>
      <c r="K95" s="302">
        <f t="shared" si="11"/>
        <v>0</v>
      </c>
      <c r="L95" s="303"/>
    </row>
    <row r="96" ht="16.15" customHeight="1" spans="1:12">
      <c r="A96" s="27">
        <f>SUBTOTAL(103,$B$7:B96)</f>
        <v>90</v>
      </c>
      <c r="B96" s="304" t="s">
        <v>56</v>
      </c>
      <c r="C96" s="31">
        <f>'非流动负债汇总 '!C12</f>
        <v>0</v>
      </c>
      <c r="D96" s="31">
        <f>'非流动负债汇总 '!D12</f>
        <v>0</v>
      </c>
      <c r="E96" s="31">
        <f>'非流动负债汇总 '!E12</f>
        <v>0</v>
      </c>
      <c r="F96" s="40" t="str">
        <f t="shared" si="7"/>
        <v/>
      </c>
      <c r="G96" s="40" t="str">
        <f t="shared" si="8"/>
        <v/>
      </c>
      <c r="H96" s="34">
        <f>资产负债表!I26</f>
        <v>0</v>
      </c>
      <c r="I96" s="39">
        <f t="shared" si="10"/>
        <v>0</v>
      </c>
      <c r="J96" s="301">
        <f>资产负债表未审或审定数!B59</f>
        <v>0</v>
      </c>
      <c r="K96" s="302">
        <f t="shared" si="11"/>
        <v>0</v>
      </c>
      <c r="L96" s="303"/>
    </row>
    <row r="97" ht="16.15" customHeight="1" spans="1:12">
      <c r="A97" s="27">
        <f>SUBTOTAL(103,$B$7:B97)</f>
        <v>91</v>
      </c>
      <c r="B97" s="304" t="s">
        <v>58</v>
      </c>
      <c r="C97" s="31">
        <f>'非流动负债汇总 '!C13</f>
        <v>0</v>
      </c>
      <c r="D97" s="31">
        <f>'非流动负债汇总 '!D13</f>
        <v>0</v>
      </c>
      <c r="E97" s="31">
        <f>'非流动负债汇总 '!E13</f>
        <v>0</v>
      </c>
      <c r="F97" s="40" t="str">
        <f t="shared" si="7"/>
        <v/>
      </c>
      <c r="G97" s="40" t="str">
        <f t="shared" si="8"/>
        <v/>
      </c>
      <c r="H97" s="34">
        <f>资产负债表!I27</f>
        <v>0</v>
      </c>
      <c r="I97" s="39">
        <f t="shared" si="10"/>
        <v>0</v>
      </c>
      <c r="J97" s="301">
        <f>资产负债表未审或审定数!B60</f>
        <v>0</v>
      </c>
      <c r="K97" s="302">
        <f t="shared" si="11"/>
        <v>0</v>
      </c>
      <c r="L97" s="303"/>
    </row>
    <row r="98" ht="16.15" customHeight="1" spans="1:12">
      <c r="A98" s="27">
        <f>SUBTOTAL(103,$B$7:B98)</f>
        <v>92</v>
      </c>
      <c r="B98" s="304" t="s">
        <v>60</v>
      </c>
      <c r="C98" s="31">
        <f>'非流动负债汇总 '!C14</f>
        <v>0</v>
      </c>
      <c r="D98" s="31">
        <f>'非流动负债汇总 '!D14</f>
        <v>0</v>
      </c>
      <c r="E98" s="31">
        <f>'非流动负债汇总 '!E14</f>
        <v>0</v>
      </c>
      <c r="F98" s="40" t="str">
        <f t="shared" si="7"/>
        <v/>
      </c>
      <c r="G98" s="40" t="str">
        <f t="shared" si="8"/>
        <v/>
      </c>
      <c r="H98" s="34">
        <f>资产负债表!I28</f>
        <v>0</v>
      </c>
      <c r="I98" s="39">
        <f t="shared" si="10"/>
        <v>0</v>
      </c>
      <c r="J98" s="301">
        <f>资产负债表未审或审定数!B61</f>
        <v>0</v>
      </c>
      <c r="K98" s="302">
        <f t="shared" si="11"/>
        <v>0</v>
      </c>
      <c r="L98" s="303"/>
    </row>
    <row r="99" s="14" customFormat="1" ht="16.15" customHeight="1" spans="1:12">
      <c r="A99" s="24">
        <f>SUBTOTAL(103,$B$7:B99)</f>
        <v>93</v>
      </c>
      <c r="B99" s="173" t="s">
        <v>317</v>
      </c>
      <c r="C99" s="40">
        <f>SUM(C77,C90)</f>
        <v>0</v>
      </c>
      <c r="D99" s="40">
        <f>SUM(D77,D90)</f>
        <v>0</v>
      </c>
      <c r="E99" s="40">
        <f>SUM(E77,E90)</f>
        <v>0</v>
      </c>
      <c r="F99" s="40" t="str">
        <f t="shared" si="7"/>
        <v/>
      </c>
      <c r="G99" s="40" t="str">
        <f t="shared" si="8"/>
        <v/>
      </c>
      <c r="H99" s="39">
        <f>资产负债表!I30</f>
        <v>0</v>
      </c>
      <c r="I99" s="39">
        <f t="shared" si="10"/>
        <v>0</v>
      </c>
      <c r="J99" s="301">
        <f>资产负债表未审或审定数!B63</f>
        <v>1150812.42</v>
      </c>
      <c r="K99" s="302">
        <f t="shared" si="11"/>
        <v>-1150812.42</v>
      </c>
      <c r="L99" s="303"/>
    </row>
    <row r="100" s="14" customFormat="1" ht="16.15" customHeight="1" spans="1:12">
      <c r="A100" s="24">
        <f>SUBTOTAL(103,$B$7:B100)</f>
        <v>94</v>
      </c>
      <c r="B100" s="173" t="s">
        <v>318</v>
      </c>
      <c r="C100" s="40" t="e">
        <f>C76-C99</f>
        <v>#REF!</v>
      </c>
      <c r="D100" s="40">
        <f>D76-D99</f>
        <v>0</v>
      </c>
      <c r="E100" s="40" t="e">
        <f>E76-E99</f>
        <v>#REF!</v>
      </c>
      <c r="F100" s="40" t="e">
        <f t="shared" si="7"/>
        <v>#REF!</v>
      </c>
      <c r="G100" s="40" t="str">
        <f t="shared" si="8"/>
        <v/>
      </c>
      <c r="H100" s="39">
        <f>资产负债表!I42</f>
        <v>0</v>
      </c>
      <c r="I100" s="39" t="e">
        <f t="shared" si="10"/>
        <v>#REF!</v>
      </c>
      <c r="J100" s="301">
        <f>资产负债表未审或审定数!B64</f>
        <v>4517653.23</v>
      </c>
      <c r="K100" s="302">
        <f t="shared" si="11"/>
        <v>-4517653.23</v>
      </c>
      <c r="L100" s="40"/>
    </row>
    <row r="101" ht="16.15" customHeight="1" spans="1:12">
      <c r="G101" s="22" t="str">
        <f>评估结果汇总表!G33</f>
        <v>评估机构：四川华纬资产评估有限公司
</v>
      </c>
      <c r="L101" s="303"/>
    </row>
    <row r="102" customHeight="1" spans="1:12">
      <c r="B102" s="22"/>
      <c r="C102" s="84"/>
      <c r="D102" s="84"/>
    </row>
    <row r="103" customHeight="1" spans="1:12">
      <c r="B103" s="22"/>
      <c r="C103" s="306"/>
      <c r="D103" s="306"/>
    </row>
    <row r="106" customHeight="1" spans="1:12">
      <c r="A106" s="14" t="s">
        <v>319</v>
      </c>
    </row>
    <row r="107" s="21" customFormat="1" ht="14.25" customHeight="1" spans="1:12">
      <c r="A107" s="27" t="s">
        <v>320</v>
      </c>
      <c r="B107" s="295" t="s">
        <v>321</v>
      </c>
      <c r="C107" s="195" t="s">
        <v>322</v>
      </c>
      <c r="D107" s="129" t="s">
        <v>323</v>
      </c>
      <c r="E107" s="27" t="s">
        <v>324</v>
      </c>
      <c r="F107" s="27" t="s">
        <v>325</v>
      </c>
      <c r="G107" s="27" t="s">
        <v>326</v>
      </c>
      <c r="H107" s="27" t="s">
        <v>286</v>
      </c>
      <c r="I107" s="27" t="s">
        <v>287</v>
      </c>
      <c r="J107" s="307"/>
      <c r="K107" s="308"/>
    </row>
    <row r="108" ht="14.25" customHeight="1" spans="1:12">
      <c r="A108" s="27" t="s">
        <v>327</v>
      </c>
      <c r="B108" s="309" t="s">
        <v>328</v>
      </c>
      <c r="C108" s="30">
        <f t="shared" ref="C108:F108" si="12">SUM(C109:C112)</f>
        <v>0</v>
      </c>
      <c r="D108" s="34">
        <f t="shared" si="12"/>
        <v>0</v>
      </c>
      <c r="E108" s="31">
        <f t="shared" si="12"/>
        <v>0</v>
      </c>
      <c r="F108" s="31">
        <f t="shared" si="12"/>
        <v>0</v>
      </c>
      <c r="G108" s="31" t="str">
        <f t="shared" ref="G108:G128" si="13">IF(D108=0,"",F108/D108*100)</f>
        <v/>
      </c>
      <c r="H108" s="31"/>
      <c r="I108" s="31"/>
      <c r="J108" s="310"/>
      <c r="K108" s="311"/>
    </row>
    <row r="109" ht="14.25" customHeight="1" spans="1:12">
      <c r="A109" s="27">
        <v>1</v>
      </c>
      <c r="B109" s="312" t="s">
        <v>329</v>
      </c>
      <c r="C109" s="30">
        <f>应收账款!G29</f>
        <v>0</v>
      </c>
      <c r="D109" s="34">
        <f>D12</f>
        <v>0</v>
      </c>
      <c r="E109" s="31">
        <f>E12</f>
        <v>0</v>
      </c>
      <c r="F109" s="31">
        <f>E109-D109</f>
        <v>0</v>
      </c>
      <c r="G109" s="31" t="str">
        <f t="shared" si="13"/>
        <v/>
      </c>
      <c r="H109" s="31"/>
      <c r="I109" s="31"/>
      <c r="J109" s="310"/>
      <c r="K109" s="311"/>
    </row>
    <row r="110" ht="14.25" customHeight="1" spans="1:12">
      <c r="A110" s="27">
        <v>2</v>
      </c>
      <c r="B110" s="312" t="s">
        <v>31</v>
      </c>
      <c r="C110" s="30"/>
      <c r="D110" s="34">
        <f>D15</f>
        <v>0</v>
      </c>
      <c r="E110" s="31">
        <f>E15</f>
        <v>0</v>
      </c>
      <c r="F110" s="31">
        <f>E110-D110</f>
        <v>0</v>
      </c>
      <c r="G110" s="31" t="str">
        <f t="shared" si="13"/>
        <v/>
      </c>
      <c r="H110" s="31"/>
      <c r="I110" s="31"/>
      <c r="J110" s="310"/>
      <c r="K110" s="311"/>
    </row>
    <row r="111" ht="14.25" customHeight="1" spans="1:12">
      <c r="A111" s="27">
        <v>3</v>
      </c>
      <c r="B111" s="313" t="s">
        <v>33</v>
      </c>
      <c r="C111" s="30">
        <f>其他应收款!F29</f>
        <v>0</v>
      </c>
      <c r="D111" s="34">
        <f>D18</f>
        <v>0</v>
      </c>
      <c r="E111" s="31">
        <f>E18</f>
        <v>0</v>
      </c>
      <c r="F111" s="31">
        <f>E111-D111</f>
        <v>0</v>
      </c>
      <c r="G111" s="31" t="str">
        <f t="shared" si="13"/>
        <v/>
      </c>
      <c r="H111" s="31"/>
      <c r="I111" s="31"/>
      <c r="J111" s="310"/>
      <c r="K111" s="311"/>
    </row>
    <row r="112" ht="14.25" customHeight="1" spans="1:12">
      <c r="A112" s="27">
        <v>4</v>
      </c>
      <c r="B112" s="314" t="s">
        <v>66</v>
      </c>
      <c r="C112" s="30">
        <f>长期应收款!E28</f>
        <v>0</v>
      </c>
      <c r="D112" s="34">
        <f>D37</f>
        <v>0</v>
      </c>
      <c r="E112" s="31">
        <f>E37</f>
        <v>0</v>
      </c>
      <c r="F112" s="31">
        <f>E112-D112</f>
        <v>0</v>
      </c>
      <c r="G112" s="31" t="str">
        <f t="shared" si="13"/>
        <v/>
      </c>
      <c r="H112" s="31"/>
      <c r="I112" s="31"/>
      <c r="J112" s="310"/>
      <c r="K112" s="311"/>
    </row>
    <row r="113" ht="14.25" customHeight="1" spans="1:11">
      <c r="A113" s="27" t="s">
        <v>330</v>
      </c>
      <c r="B113" s="309" t="s">
        <v>331</v>
      </c>
      <c r="C113" s="30">
        <f>存货汇总!C39</f>
        <v>0</v>
      </c>
      <c r="D113" s="34">
        <f>D21</f>
        <v>0</v>
      </c>
      <c r="E113" s="31">
        <f>E21</f>
        <v>0</v>
      </c>
      <c r="F113" s="31">
        <f t="shared" ref="F113:F126" si="14">E113-D113</f>
        <v>0</v>
      </c>
      <c r="G113" s="31" t="str">
        <f t="shared" si="13"/>
        <v/>
      </c>
      <c r="H113" s="31"/>
      <c r="I113" s="31"/>
      <c r="J113" s="310"/>
      <c r="K113" s="311"/>
    </row>
    <row r="114" ht="14.25" customHeight="1" spans="1:11">
      <c r="A114" s="27" t="s">
        <v>332</v>
      </c>
      <c r="B114" s="309" t="s">
        <v>333</v>
      </c>
      <c r="C114" s="30">
        <f>债权投资!I29</f>
        <v>0</v>
      </c>
      <c r="D114" s="34">
        <f>D31</f>
        <v>0</v>
      </c>
      <c r="E114" s="31">
        <f>E31</f>
        <v>0</v>
      </c>
      <c r="F114" s="31">
        <f t="shared" si="14"/>
        <v>0</v>
      </c>
      <c r="G114" s="31" t="str">
        <f t="shared" si="13"/>
        <v/>
      </c>
      <c r="H114" s="31"/>
      <c r="I114" s="31"/>
      <c r="J114" s="310"/>
      <c r="K114" s="311"/>
    </row>
    <row r="115" ht="14.25" customHeight="1" spans="1:11">
      <c r="A115" s="27" t="s">
        <v>334</v>
      </c>
      <c r="B115" s="309" t="s">
        <v>335</v>
      </c>
      <c r="C115" s="30">
        <f>其他债权投资!J29</f>
        <v>0</v>
      </c>
      <c r="D115" s="34">
        <f>D34</f>
        <v>0</v>
      </c>
      <c r="E115" s="31">
        <f>E34</f>
        <v>0</v>
      </c>
      <c r="F115" s="31">
        <f t="shared" si="14"/>
        <v>0</v>
      </c>
      <c r="G115" s="31" t="str">
        <f t="shared" si="13"/>
        <v/>
      </c>
      <c r="H115" s="31"/>
      <c r="I115" s="31"/>
      <c r="J115" s="310"/>
      <c r="K115" s="311"/>
    </row>
    <row r="116" ht="14.25" customHeight="1" spans="1:11">
      <c r="A116" s="27" t="s">
        <v>336</v>
      </c>
      <c r="B116" s="309" t="s">
        <v>337</v>
      </c>
      <c r="C116" s="30">
        <f>长期股权投资!G30</f>
        <v>0</v>
      </c>
      <c r="D116" s="34">
        <f>D40</f>
        <v>0</v>
      </c>
      <c r="E116" s="31">
        <f>E40</f>
        <v>0</v>
      </c>
      <c r="F116" s="31">
        <f t="shared" si="14"/>
        <v>0</v>
      </c>
      <c r="G116" s="31" t="str">
        <f t="shared" si="13"/>
        <v/>
      </c>
      <c r="H116" s="31"/>
      <c r="I116" s="31"/>
      <c r="J116" s="310"/>
      <c r="K116" s="311"/>
    </row>
    <row r="117" ht="14.25" customHeight="1" spans="1:11">
      <c r="A117" s="117" t="s">
        <v>338</v>
      </c>
      <c r="B117" s="309" t="s">
        <v>339</v>
      </c>
      <c r="C117" s="30">
        <f>其他权益工具投资!G30</f>
        <v>0</v>
      </c>
      <c r="D117" s="34">
        <f>D43</f>
        <v>0</v>
      </c>
      <c r="E117" s="31">
        <f>E43</f>
        <v>0</v>
      </c>
      <c r="F117" s="31">
        <f t="shared" si="14"/>
        <v>0</v>
      </c>
      <c r="G117" s="31" t="str">
        <f t="shared" si="13"/>
        <v/>
      </c>
      <c r="H117" s="31"/>
      <c r="I117" s="31"/>
      <c r="J117" s="310"/>
      <c r="K117" s="311"/>
    </row>
    <row r="118" ht="14.25" customHeight="1" spans="1:11">
      <c r="A118" s="117" t="s">
        <v>340</v>
      </c>
      <c r="B118" s="309" t="s">
        <v>341</v>
      </c>
      <c r="C118" s="30">
        <f>其他非流动金融资产!H30</f>
        <v>0</v>
      </c>
      <c r="D118" s="34">
        <f>D46</f>
        <v>0</v>
      </c>
      <c r="E118" s="31">
        <f>E46</f>
        <v>0</v>
      </c>
      <c r="F118" s="31">
        <f t="shared" si="14"/>
        <v>0</v>
      </c>
      <c r="G118" s="31" t="str">
        <f t="shared" si="13"/>
        <v/>
      </c>
      <c r="H118" s="31"/>
      <c r="I118" s="31"/>
      <c r="J118" s="310"/>
      <c r="K118" s="311"/>
    </row>
    <row r="119" ht="14.25" customHeight="1" spans="1:11">
      <c r="A119" s="117" t="s">
        <v>342</v>
      </c>
      <c r="B119" s="309" t="s">
        <v>343</v>
      </c>
      <c r="C119" s="30">
        <f>'投资性房地产-房屋成本模式'!W30</f>
        <v>0</v>
      </c>
      <c r="D119" s="34">
        <f>D49</f>
        <v>0</v>
      </c>
      <c r="E119" s="31">
        <f>E49</f>
        <v>0</v>
      </c>
      <c r="F119" s="31">
        <f t="shared" si="14"/>
        <v>0</v>
      </c>
      <c r="G119" s="31" t="str">
        <f t="shared" si="13"/>
        <v/>
      </c>
      <c r="H119" s="31"/>
      <c r="I119" s="31"/>
      <c r="J119" s="310"/>
      <c r="K119" s="311"/>
    </row>
    <row r="120" ht="14.25" customHeight="1" spans="1:11">
      <c r="A120" s="117" t="s">
        <v>344</v>
      </c>
      <c r="B120" s="309" t="s">
        <v>345</v>
      </c>
      <c r="C120" s="30" t="e">
        <f>固定资产汇总!D43</f>
        <v>#REF!</v>
      </c>
      <c r="D120" s="34">
        <f>D52</f>
        <v>0</v>
      </c>
      <c r="E120" s="31" t="e">
        <f>E52</f>
        <v>#REF!</v>
      </c>
      <c r="F120" s="31" t="e">
        <f t="shared" si="14"/>
        <v>#REF!</v>
      </c>
      <c r="G120" s="31" t="str">
        <f t="shared" si="13"/>
        <v/>
      </c>
      <c r="H120" s="31"/>
      <c r="I120" s="31"/>
      <c r="J120" s="310"/>
      <c r="K120" s="311"/>
    </row>
    <row r="121" ht="14.25" customHeight="1" spans="1:11">
      <c r="A121" s="27" t="s">
        <v>346</v>
      </c>
      <c r="B121" s="309" t="s">
        <v>347</v>
      </c>
      <c r="C121" s="30">
        <f>在建工程汇总!C34</f>
        <v>0</v>
      </c>
      <c r="D121" s="34">
        <f>D55</f>
        <v>0</v>
      </c>
      <c r="E121" s="31">
        <f>E55</f>
        <v>0</v>
      </c>
      <c r="F121" s="31">
        <f t="shared" si="14"/>
        <v>0</v>
      </c>
      <c r="G121" s="31" t="str">
        <f t="shared" si="13"/>
        <v/>
      </c>
      <c r="H121" s="31"/>
      <c r="I121" s="31"/>
      <c r="J121" s="310"/>
      <c r="K121" s="311"/>
    </row>
    <row r="122" ht="14.25" customHeight="1" spans="1:11">
      <c r="A122" s="117" t="s">
        <v>348</v>
      </c>
      <c r="B122" s="309" t="s">
        <v>349</v>
      </c>
      <c r="C122" s="30">
        <f>生产性生物资产!I30</f>
        <v>0</v>
      </c>
      <c r="D122" s="34">
        <f>D58</f>
        <v>0</v>
      </c>
      <c r="E122" s="31">
        <f>E58</f>
        <v>0</v>
      </c>
      <c r="F122" s="31">
        <f t="shared" si="14"/>
        <v>0</v>
      </c>
      <c r="G122" s="31" t="str">
        <f t="shared" si="13"/>
        <v/>
      </c>
      <c r="H122" s="31"/>
      <c r="I122" s="31"/>
      <c r="J122" s="310"/>
      <c r="K122" s="311"/>
    </row>
    <row r="123" ht="14.25" customHeight="1" spans="1:11">
      <c r="A123" s="117" t="s">
        <v>350</v>
      </c>
      <c r="B123" s="309" t="s">
        <v>351</v>
      </c>
      <c r="C123" s="30">
        <f>油气资产!J30</f>
        <v>0</v>
      </c>
      <c r="D123" s="34">
        <f>D61</f>
        <v>0</v>
      </c>
      <c r="E123" s="31">
        <f>E61</f>
        <v>0</v>
      </c>
      <c r="F123" s="31">
        <f t="shared" si="14"/>
        <v>0</v>
      </c>
      <c r="G123" s="31" t="str">
        <f t="shared" si="13"/>
        <v/>
      </c>
      <c r="H123" s="31"/>
      <c r="I123" s="31"/>
      <c r="J123" s="310"/>
      <c r="K123" s="311"/>
    </row>
    <row r="124" ht="14.25" customHeight="1" spans="1:11">
      <c r="A124" s="117" t="s">
        <v>352</v>
      </c>
      <c r="B124" s="309" t="s">
        <v>353</v>
      </c>
      <c r="C124" s="30">
        <f>使用权资产!K31</f>
        <v>0</v>
      </c>
      <c r="D124" s="34">
        <f>D64</f>
        <v>0</v>
      </c>
      <c r="E124" s="31">
        <f>E64</f>
        <v>0</v>
      </c>
      <c r="F124" s="31">
        <f t="shared" si="14"/>
        <v>0</v>
      </c>
      <c r="G124" s="31" t="str">
        <f t="shared" si="13"/>
        <v/>
      </c>
      <c r="H124" s="31"/>
      <c r="I124" s="31"/>
      <c r="J124" s="310"/>
      <c r="K124" s="311"/>
    </row>
    <row r="125" ht="14.25" customHeight="1" spans="1:11">
      <c r="A125" s="117" t="s">
        <v>354</v>
      </c>
      <c r="B125" s="309" t="s">
        <v>355</v>
      </c>
      <c r="C125" s="30">
        <f>无形资产汇总!C33</f>
        <v>0</v>
      </c>
      <c r="D125" s="34">
        <f>D67</f>
        <v>0</v>
      </c>
      <c r="E125" s="31">
        <f>E67</f>
        <v>0</v>
      </c>
      <c r="F125" s="31">
        <f t="shared" si="14"/>
        <v>0</v>
      </c>
      <c r="G125" s="31" t="str">
        <f t="shared" si="13"/>
        <v/>
      </c>
      <c r="H125" s="31"/>
      <c r="I125" s="31"/>
      <c r="J125" s="310"/>
      <c r="K125" s="311"/>
    </row>
    <row r="126" ht="14.25" customHeight="1" spans="1:11">
      <c r="A126" s="117" t="s">
        <v>356</v>
      </c>
      <c r="B126" s="309" t="s">
        <v>357</v>
      </c>
      <c r="C126" s="30">
        <f>商誉!D30</f>
        <v>0</v>
      </c>
      <c r="D126" s="34">
        <f>D71</f>
        <v>0</v>
      </c>
      <c r="E126" s="31">
        <f>E71</f>
        <v>0</v>
      </c>
      <c r="F126" s="31">
        <f t="shared" si="14"/>
        <v>0</v>
      </c>
      <c r="G126" s="31" t="str">
        <f t="shared" si="13"/>
        <v/>
      </c>
      <c r="H126" s="31"/>
      <c r="I126" s="31"/>
      <c r="J126" s="310"/>
      <c r="K126" s="311"/>
    </row>
    <row r="127" ht="14.25" customHeight="1" spans="1:11">
      <c r="A127" s="117" t="s">
        <v>358</v>
      </c>
      <c r="B127" s="309" t="s">
        <v>359</v>
      </c>
      <c r="C127" s="30"/>
      <c r="D127" s="34"/>
      <c r="E127" s="31"/>
      <c r="F127" s="31"/>
      <c r="G127" s="31" t="str">
        <f t="shared" si="13"/>
        <v/>
      </c>
      <c r="H127" s="31"/>
      <c r="I127" s="31"/>
      <c r="J127" s="310"/>
      <c r="K127" s="311"/>
    </row>
    <row r="128" ht="14.25" customHeight="1" spans="1:11">
      <c r="A128" s="27"/>
      <c r="B128" s="315" t="s">
        <v>360</v>
      </c>
      <c r="C128" s="30" t="e">
        <f>SUM(C108,C113:C122,C123:C127)</f>
        <v>#REF!</v>
      </c>
      <c r="D128" s="34">
        <f>SUM(D108,D113:D127)</f>
        <v>0</v>
      </c>
      <c r="E128" s="34" t="e">
        <f>SUM(E108,E113:E127)</f>
        <v>#REF!</v>
      </c>
      <c r="F128" s="34" t="e">
        <f>SUM(F108,F113:F127)</f>
        <v>#REF!</v>
      </c>
      <c r="G128" s="31" t="str">
        <f t="shared" si="13"/>
        <v/>
      </c>
      <c r="H128" s="31"/>
      <c r="I128" s="31"/>
      <c r="J128" s="310"/>
      <c r="K128" s="311"/>
    </row>
  </sheetData>
  <sheetProtection formatColumns="0"/>
  <autoFilter xmlns:etc="http://www.wps.cn/officeDocument/2017/etCustomData" ref="A6:K101" etc:filterBottomFollowUsedRange="0">
    <extLst/>
  </autoFilter>
  <mergeCells count="2">
    <mergeCell ref="A2:G2"/>
    <mergeCell ref="A3:G3"/>
  </mergeCells>
  <hyperlinks>
    <hyperlink ref="A1" location="索引目录!B6" display="返回索引页"/>
  </hyperlinks>
  <printOptions horizontalCentered="1"/>
  <pageMargins left="0.393700787401575" right="0.393700787401575" top="0.669291338582677" bottom="0.511811023622047" header="0.669291338582677" footer="0.236220472440945"/>
  <pageSetup paperSize="9" scale="81" fitToHeight="0" orientation="landscape"/>
  <headerFooter alignWithMargins="0">
    <oddHeader>&amp;R&amp;10</oddHeader>
  </headerFooter>
  <rowBreaks count="1" manualBreakCount="1">
    <brk id="76" max="6" man="1"/>
  </rowBreaks>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dimension ref="A1:L31"/>
  <sheetViews>
    <sheetView zoomScale="90" zoomScaleNormal="90" workbookViewId="0">
      <pane ySplit="6" topLeftCell="A7" activePane="bottomLeft" state="frozen"/>
      <selection/>
      <selection pane="bottomLeft" activeCell="O14" sqref="O14"/>
    </sheetView>
  </sheetViews>
  <sheetFormatPr defaultColWidth="9" defaultRowHeight="15.75" customHeight="1"/>
  <cols>
    <col min="1" max="1" width="7.58333333333333" style="15" customWidth="1"/>
    <col min="2" max="2" width="24.0833333333333" style="15" customWidth="1"/>
    <col min="3" max="3" width="7.75" style="15" customWidth="1"/>
    <col min="4" max="4" width="11.25" style="15" customWidth="1"/>
    <col min="5" max="5" width="8.08333333333333" style="15" customWidth="1"/>
    <col min="6" max="6" width="14.25" style="15" hidden="1" customWidth="1" outlineLevel="1"/>
    <col min="7" max="7" width="14.25" style="15" customWidth="1" collapsed="1"/>
    <col min="8" max="8" width="7" style="15" customWidth="1"/>
    <col min="9" max="9" width="14.25" style="15" customWidth="1"/>
    <col min="10" max="10" width="12.25" style="15" customWidth="1"/>
    <col min="11" max="11" width="8.08333333333333" style="15" customWidth="1"/>
    <col min="12" max="12" width="10" style="15" customWidth="1"/>
    <col min="13" max="16384" width="9" style="15"/>
  </cols>
  <sheetData>
    <row r="1" s="85" customFormat="1" ht="10.5" spans="1:12">
      <c r="A1" s="90" t="s">
        <v>412</v>
      </c>
      <c r="B1" s="86" t="s">
        <v>362</v>
      </c>
      <c r="C1" s="87"/>
      <c r="D1" s="87"/>
      <c r="E1" s="87"/>
      <c r="F1" s="87"/>
      <c r="G1" s="87"/>
      <c r="H1" s="87"/>
      <c r="I1" s="87"/>
      <c r="J1" s="87"/>
      <c r="K1" s="87"/>
      <c r="L1" s="87"/>
    </row>
    <row r="2" s="12" customFormat="1" ht="30" customHeight="1" spans="1:12">
      <c r="A2" s="19" t="s">
        <v>992</v>
      </c>
      <c r="B2" s="19"/>
      <c r="C2" s="19"/>
      <c r="D2" s="19"/>
      <c r="E2" s="19"/>
      <c r="F2" s="19"/>
      <c r="G2" s="19"/>
      <c r="H2" s="19"/>
      <c r="I2" s="19"/>
      <c r="J2" s="19"/>
      <c r="K2" s="19"/>
      <c r="L2" s="19"/>
    </row>
    <row r="3" ht="15" customHeight="1" spans="1:12">
      <c r="A3" s="20" t="e">
        <f>CONCATENATE(#REF!,#REF!,#REF!,#REF!,#REF!,#REF!,#REF!)</f>
        <v>#REF!</v>
      </c>
      <c r="B3" s="20"/>
      <c r="C3" s="20"/>
      <c r="D3" s="20"/>
      <c r="E3" s="20"/>
      <c r="F3" s="20"/>
      <c r="G3" s="20"/>
      <c r="H3" s="21"/>
      <c r="I3" s="21"/>
      <c r="J3" s="21"/>
      <c r="K3" s="21"/>
      <c r="L3" s="21"/>
    </row>
    <row r="4" ht="15" customHeight="1" spans="1:12">
      <c r="A4" s="20"/>
      <c r="B4" s="20"/>
      <c r="C4" s="20"/>
      <c r="D4" s="20"/>
      <c r="E4" s="20"/>
      <c r="F4" s="20"/>
      <c r="G4" s="20"/>
      <c r="H4" s="21"/>
      <c r="I4" s="21"/>
      <c r="J4" s="21"/>
      <c r="K4" s="22"/>
      <c r="L4" s="22" t="s">
        <v>993</v>
      </c>
    </row>
    <row r="5" ht="15" customHeight="1" spans="1:12">
      <c r="A5" s="23" t="e">
        <f>#REF!&amp;#REF!</f>
        <v>#REF!</v>
      </c>
      <c r="L5" s="22" t="s">
        <v>282</v>
      </c>
    </row>
    <row r="6" s="91" customFormat="1" ht="26" spans="1:12">
      <c r="A6" s="52" t="s">
        <v>283</v>
      </c>
      <c r="B6" s="52" t="s">
        <v>994</v>
      </c>
      <c r="C6" s="52" t="s">
        <v>943</v>
      </c>
      <c r="D6" s="52" t="s">
        <v>995</v>
      </c>
      <c r="E6" s="52" t="s">
        <v>996</v>
      </c>
      <c r="F6" s="92" t="s">
        <v>243</v>
      </c>
      <c r="G6" s="26" t="s">
        <v>244</v>
      </c>
      <c r="H6" s="52" t="s">
        <v>997</v>
      </c>
      <c r="I6" s="52" t="s">
        <v>245</v>
      </c>
      <c r="J6" s="52" t="s">
        <v>246</v>
      </c>
      <c r="K6" s="52" t="s">
        <v>285</v>
      </c>
      <c r="L6" s="52" t="s">
        <v>419</v>
      </c>
    </row>
    <row r="7" ht="15" customHeight="1" spans="1:12">
      <c r="A7" s="27"/>
      <c r="B7" s="28"/>
      <c r="C7" s="29"/>
      <c r="D7" s="31"/>
      <c r="E7" s="27"/>
      <c r="F7" s="30"/>
      <c r="G7" s="34"/>
      <c r="H7" s="27"/>
      <c r="I7" s="31"/>
      <c r="J7" s="68" t="str">
        <f t="shared" ref="J7:J31" si="0">IF(OR(AND(G7=0,I7=0),I7=0),"",I7-G7)</f>
        <v/>
      </c>
      <c r="K7" s="68" t="str">
        <f t="shared" ref="K7:K31" si="1">IF(ISERROR(J7/G7),"",J7/ABS(G7)*100)</f>
        <v/>
      </c>
      <c r="L7" s="33"/>
    </row>
    <row r="8" ht="15" customHeight="1" spans="1:12">
      <c r="A8" s="27"/>
      <c r="B8" s="28"/>
      <c r="C8" s="29"/>
      <c r="D8" s="31"/>
      <c r="E8" s="27"/>
      <c r="F8" s="30"/>
      <c r="G8" s="34"/>
      <c r="H8" s="27"/>
      <c r="I8" s="31"/>
      <c r="J8" s="31" t="str">
        <f t="shared" si="0"/>
        <v/>
      </c>
      <c r="K8" s="31" t="str">
        <f t="shared" si="1"/>
        <v/>
      </c>
      <c r="L8" s="33"/>
    </row>
    <row r="9" ht="15" customHeight="1" spans="1:12">
      <c r="A9" s="27"/>
      <c r="B9" s="28"/>
      <c r="C9" s="29"/>
      <c r="D9" s="31"/>
      <c r="E9" s="27"/>
      <c r="F9" s="30"/>
      <c r="G9" s="34"/>
      <c r="H9" s="27"/>
      <c r="I9" s="31"/>
      <c r="J9" s="31" t="str">
        <f t="shared" si="0"/>
        <v/>
      </c>
      <c r="K9" s="31" t="str">
        <f t="shared" si="1"/>
        <v/>
      </c>
      <c r="L9" s="33"/>
    </row>
    <row r="10" ht="15" customHeight="1" spans="1:12">
      <c r="A10" s="27"/>
      <c r="B10" s="28"/>
      <c r="C10" s="29"/>
      <c r="D10" s="31"/>
      <c r="E10" s="27"/>
      <c r="F10" s="30"/>
      <c r="G10" s="34"/>
      <c r="H10" s="27"/>
      <c r="I10" s="31"/>
      <c r="J10" s="31" t="str">
        <f t="shared" si="0"/>
        <v/>
      </c>
      <c r="K10" s="31" t="str">
        <f t="shared" si="1"/>
        <v/>
      </c>
      <c r="L10" s="33"/>
    </row>
    <row r="11" ht="15" customHeight="1" spans="1:12">
      <c r="A11" s="27"/>
      <c r="B11" s="28"/>
      <c r="C11" s="29"/>
      <c r="D11" s="31"/>
      <c r="E11" s="27"/>
      <c r="F11" s="30"/>
      <c r="G11" s="34"/>
      <c r="H11" s="27"/>
      <c r="I11" s="31"/>
      <c r="J11" s="31" t="str">
        <f t="shared" si="0"/>
        <v/>
      </c>
      <c r="K11" s="31" t="str">
        <f t="shared" si="1"/>
        <v/>
      </c>
      <c r="L11" s="33"/>
    </row>
    <row r="12" ht="15" customHeight="1" spans="1:12">
      <c r="A12" s="27"/>
      <c r="B12" s="28"/>
      <c r="C12" s="29"/>
      <c r="D12" s="31"/>
      <c r="E12" s="27"/>
      <c r="F12" s="30"/>
      <c r="G12" s="34"/>
      <c r="H12" s="27"/>
      <c r="I12" s="31"/>
      <c r="J12" s="31" t="str">
        <f t="shared" si="0"/>
        <v/>
      </c>
      <c r="K12" s="31" t="str">
        <f t="shared" si="1"/>
        <v/>
      </c>
      <c r="L12" s="33"/>
    </row>
    <row r="13" ht="15" customHeight="1" spans="1:12">
      <c r="A13" s="27"/>
      <c r="B13" s="28"/>
      <c r="C13" s="29"/>
      <c r="D13" s="31"/>
      <c r="E13" s="27"/>
      <c r="F13" s="30"/>
      <c r="G13" s="34"/>
      <c r="H13" s="27"/>
      <c r="I13" s="31"/>
      <c r="J13" s="31" t="str">
        <f t="shared" si="0"/>
        <v/>
      </c>
      <c r="K13" s="31" t="str">
        <f t="shared" si="1"/>
        <v/>
      </c>
      <c r="L13" s="33"/>
    </row>
    <row r="14" ht="15" customHeight="1" spans="1:12">
      <c r="A14" s="27"/>
      <c r="B14" s="28"/>
      <c r="C14" s="29"/>
      <c r="D14" s="31"/>
      <c r="E14" s="27"/>
      <c r="F14" s="30"/>
      <c r="G14" s="34"/>
      <c r="H14" s="27"/>
      <c r="I14" s="31"/>
      <c r="J14" s="31" t="str">
        <f t="shared" si="0"/>
        <v/>
      </c>
      <c r="K14" s="31" t="str">
        <f t="shared" si="1"/>
        <v/>
      </c>
      <c r="L14" s="33"/>
    </row>
    <row r="15" ht="15" customHeight="1" spans="1:12">
      <c r="A15" s="27"/>
      <c r="B15" s="28"/>
      <c r="C15" s="29"/>
      <c r="D15" s="31"/>
      <c r="E15" s="27"/>
      <c r="F15" s="30"/>
      <c r="G15" s="34"/>
      <c r="H15" s="27"/>
      <c r="I15" s="31"/>
      <c r="J15" s="31" t="str">
        <f t="shared" si="0"/>
        <v/>
      </c>
      <c r="K15" s="31" t="str">
        <f t="shared" si="1"/>
        <v/>
      </c>
      <c r="L15" s="33"/>
    </row>
    <row r="16" ht="15" customHeight="1" spans="1:12">
      <c r="A16" s="27"/>
      <c r="B16" s="28"/>
      <c r="C16" s="29"/>
      <c r="D16" s="31"/>
      <c r="E16" s="27"/>
      <c r="F16" s="30"/>
      <c r="G16" s="34"/>
      <c r="H16" s="27"/>
      <c r="I16" s="31"/>
      <c r="J16" s="31" t="str">
        <f t="shared" si="0"/>
        <v/>
      </c>
      <c r="K16" s="31" t="str">
        <f t="shared" si="1"/>
        <v/>
      </c>
      <c r="L16" s="33"/>
    </row>
    <row r="17" ht="15" customHeight="1" spans="1:12">
      <c r="A17" s="27"/>
      <c r="B17" s="28"/>
      <c r="C17" s="29"/>
      <c r="D17" s="31"/>
      <c r="E17" s="27"/>
      <c r="F17" s="30"/>
      <c r="G17" s="34"/>
      <c r="H17" s="27"/>
      <c r="I17" s="31"/>
      <c r="J17" s="31" t="str">
        <f t="shared" si="0"/>
        <v/>
      </c>
      <c r="K17" s="31" t="str">
        <f t="shared" si="1"/>
        <v/>
      </c>
      <c r="L17" s="33"/>
    </row>
    <row r="18" ht="15" customHeight="1" spans="1:12">
      <c r="A18" s="27"/>
      <c r="B18" s="28"/>
      <c r="C18" s="29"/>
      <c r="D18" s="31"/>
      <c r="E18" s="27"/>
      <c r="F18" s="30"/>
      <c r="G18" s="34"/>
      <c r="H18" s="27"/>
      <c r="I18" s="31"/>
      <c r="J18" s="31" t="str">
        <f t="shared" si="0"/>
        <v/>
      </c>
      <c r="K18" s="31" t="str">
        <f t="shared" si="1"/>
        <v/>
      </c>
      <c r="L18" s="33"/>
    </row>
    <row r="19" ht="15" customHeight="1" spans="1:12">
      <c r="A19" s="27"/>
      <c r="B19" s="28"/>
      <c r="C19" s="29"/>
      <c r="D19" s="31"/>
      <c r="E19" s="27"/>
      <c r="F19" s="30"/>
      <c r="G19" s="34"/>
      <c r="H19" s="27"/>
      <c r="I19" s="31"/>
      <c r="J19" s="31" t="str">
        <f t="shared" si="0"/>
        <v/>
      </c>
      <c r="K19" s="31" t="str">
        <f t="shared" si="1"/>
        <v/>
      </c>
      <c r="L19" s="33"/>
    </row>
    <row r="20" ht="15" customHeight="1" spans="1:12">
      <c r="A20" s="27"/>
      <c r="B20" s="28"/>
      <c r="C20" s="29"/>
      <c r="D20" s="31"/>
      <c r="E20" s="27"/>
      <c r="F20" s="30"/>
      <c r="G20" s="34"/>
      <c r="H20" s="27"/>
      <c r="I20" s="31"/>
      <c r="J20" s="31" t="str">
        <f t="shared" si="0"/>
        <v/>
      </c>
      <c r="K20" s="31" t="str">
        <f t="shared" si="1"/>
        <v/>
      </c>
      <c r="L20" s="33"/>
    </row>
    <row r="21" ht="15" customHeight="1" spans="1:12">
      <c r="A21" s="27"/>
      <c r="B21" s="28"/>
      <c r="C21" s="29"/>
      <c r="D21" s="31"/>
      <c r="E21" s="27"/>
      <c r="F21" s="30"/>
      <c r="G21" s="34"/>
      <c r="H21" s="27"/>
      <c r="I21" s="31"/>
      <c r="J21" s="31" t="str">
        <f t="shared" si="0"/>
        <v/>
      </c>
      <c r="K21" s="31" t="str">
        <f t="shared" si="1"/>
        <v/>
      </c>
      <c r="L21" s="33"/>
    </row>
    <row r="22" ht="15" customHeight="1" spans="1:12">
      <c r="A22" s="27"/>
      <c r="B22" s="28"/>
      <c r="C22" s="29"/>
      <c r="D22" s="31"/>
      <c r="E22" s="27"/>
      <c r="F22" s="30"/>
      <c r="G22" s="34"/>
      <c r="H22" s="27"/>
      <c r="I22" s="31"/>
      <c r="J22" s="31" t="str">
        <f t="shared" si="0"/>
        <v/>
      </c>
      <c r="K22" s="31" t="str">
        <f t="shared" si="1"/>
        <v/>
      </c>
      <c r="L22" s="33"/>
    </row>
    <row r="23" ht="15" customHeight="1" spans="1:12">
      <c r="A23" s="27"/>
      <c r="B23" s="28"/>
      <c r="C23" s="29"/>
      <c r="D23" s="31"/>
      <c r="E23" s="27"/>
      <c r="F23" s="30"/>
      <c r="G23" s="34"/>
      <c r="H23" s="27"/>
      <c r="I23" s="31"/>
      <c r="J23" s="31" t="str">
        <f t="shared" si="0"/>
        <v/>
      </c>
      <c r="K23" s="31" t="str">
        <f t="shared" si="1"/>
        <v/>
      </c>
      <c r="L23" s="33"/>
    </row>
    <row r="24" ht="15" customHeight="1" spans="1:12">
      <c r="A24" s="27"/>
      <c r="B24" s="28"/>
      <c r="C24" s="29"/>
      <c r="D24" s="31"/>
      <c r="E24" s="27"/>
      <c r="F24" s="30"/>
      <c r="G24" s="34"/>
      <c r="H24" s="27"/>
      <c r="I24" s="31"/>
      <c r="J24" s="31" t="str">
        <f t="shared" si="0"/>
        <v/>
      </c>
      <c r="K24" s="31" t="str">
        <f t="shared" si="1"/>
        <v/>
      </c>
      <c r="L24" s="33"/>
    </row>
    <row r="25" ht="15" customHeight="1" spans="1:12">
      <c r="A25" s="27"/>
      <c r="B25" s="28"/>
      <c r="C25" s="29"/>
      <c r="D25" s="31"/>
      <c r="E25" s="27"/>
      <c r="F25" s="30"/>
      <c r="G25" s="34"/>
      <c r="H25" s="27"/>
      <c r="I25" s="31"/>
      <c r="J25" s="31" t="str">
        <f t="shared" si="0"/>
        <v/>
      </c>
      <c r="K25" s="31" t="str">
        <f t="shared" si="1"/>
        <v/>
      </c>
      <c r="L25" s="33"/>
    </row>
    <row r="26" ht="15" customHeight="1" spans="1:12">
      <c r="A26" s="27"/>
      <c r="B26" s="28"/>
      <c r="C26" s="29"/>
      <c r="D26" s="31"/>
      <c r="E26" s="27"/>
      <c r="F26" s="30"/>
      <c r="G26" s="34"/>
      <c r="H26" s="27"/>
      <c r="I26" s="31"/>
      <c r="J26" s="31" t="str">
        <f t="shared" si="0"/>
        <v/>
      </c>
      <c r="K26" s="31" t="str">
        <f t="shared" si="1"/>
        <v/>
      </c>
      <c r="L26" s="33"/>
    </row>
    <row r="27" ht="15" customHeight="1" spans="1:12">
      <c r="A27" s="27"/>
      <c r="B27" s="28"/>
      <c r="C27" s="29"/>
      <c r="D27" s="31"/>
      <c r="E27" s="27"/>
      <c r="F27" s="30"/>
      <c r="G27" s="34"/>
      <c r="H27" s="27"/>
      <c r="I27" s="31"/>
      <c r="J27" s="31" t="str">
        <f t="shared" si="0"/>
        <v/>
      </c>
      <c r="K27" s="31" t="str">
        <f t="shared" si="1"/>
        <v/>
      </c>
      <c r="L27" s="33"/>
    </row>
    <row r="28" ht="15" customHeight="1" spans="1:12">
      <c r="A28" s="27"/>
      <c r="B28" s="28"/>
      <c r="C28" s="29"/>
      <c r="D28" s="31"/>
      <c r="E28" s="27"/>
      <c r="F28" s="30"/>
      <c r="G28" s="34"/>
      <c r="H28" s="27"/>
      <c r="I28" s="31"/>
      <c r="J28" s="31" t="str">
        <f t="shared" si="0"/>
        <v/>
      </c>
      <c r="K28" s="31" t="str">
        <f t="shared" si="1"/>
        <v/>
      </c>
      <c r="L28" s="33"/>
    </row>
    <row r="29" ht="15" customHeight="1" spans="1:12">
      <c r="A29" s="27"/>
      <c r="B29" s="28"/>
      <c r="C29" s="29"/>
      <c r="D29" s="31"/>
      <c r="E29" s="27"/>
      <c r="F29" s="30"/>
      <c r="G29" s="34"/>
      <c r="H29" s="27"/>
      <c r="I29" s="31"/>
      <c r="J29" s="31" t="str">
        <f t="shared" si="0"/>
        <v/>
      </c>
      <c r="K29" s="31" t="str">
        <f t="shared" si="1"/>
        <v/>
      </c>
      <c r="L29" s="33"/>
    </row>
    <row r="30" ht="15" customHeight="1" spans="1:12">
      <c r="A30" s="27"/>
      <c r="B30" s="28"/>
      <c r="C30" s="29"/>
      <c r="D30" s="31"/>
      <c r="E30" s="27"/>
      <c r="F30" s="30"/>
      <c r="G30" s="34"/>
      <c r="H30" s="27"/>
      <c r="I30" s="31"/>
      <c r="J30" s="31" t="str">
        <f t="shared" si="0"/>
        <v/>
      </c>
      <c r="K30" s="31" t="str">
        <f t="shared" si="1"/>
        <v/>
      </c>
      <c r="L30" s="33"/>
    </row>
    <row r="31" s="14" customFormat="1" ht="15" customHeight="1" spans="1:12">
      <c r="A31" s="35" t="s">
        <v>998</v>
      </c>
      <c r="B31" s="36"/>
      <c r="C31" s="37"/>
      <c r="D31" s="40"/>
      <c r="E31" s="24"/>
      <c r="F31" s="38">
        <f>SUM(F7:F30)</f>
        <v>0</v>
      </c>
      <c r="G31" s="39">
        <f>SUM(G7:G30)</f>
        <v>0</v>
      </c>
      <c r="H31" s="24"/>
      <c r="I31" s="40">
        <f>SUM(I7:I30)</f>
        <v>0</v>
      </c>
      <c r="J31" s="40" t="str">
        <f t="shared" si="0"/>
        <v/>
      </c>
      <c r="K31" s="40" t="str">
        <f t="shared" si="1"/>
        <v/>
      </c>
      <c r="L31" s="41"/>
    </row>
  </sheetData>
  <mergeCells count="3">
    <mergeCell ref="A2:L2"/>
    <mergeCell ref="A3:L3"/>
    <mergeCell ref="A31:B31"/>
  </mergeCells>
  <hyperlinks>
    <hyperlink ref="A1" location="索引目录!D52" display="返回索引页"/>
    <hyperlink ref="B1" location="非流动资产评估汇总!B45"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72"/>
  <dimension ref="A1:M31"/>
  <sheetViews>
    <sheetView zoomScale="90" zoomScaleNormal="90" workbookViewId="0">
      <pane ySplit="6" topLeftCell="A7" activePane="bottomLeft" state="frozen"/>
      <selection/>
      <selection pane="bottomLeft" activeCell="O14" sqref="O14"/>
    </sheetView>
  </sheetViews>
  <sheetFormatPr defaultColWidth="9" defaultRowHeight="15.75" customHeight="1"/>
  <cols>
    <col min="1" max="1" width="7.58333333333333" style="15" customWidth="1"/>
    <col min="2" max="2" width="32.0833333333333" style="15" customWidth="1"/>
    <col min="3" max="3" width="14.5833333333333" style="15" customWidth="1"/>
    <col min="4" max="4" width="19.25" style="15" hidden="1" customWidth="1" outlineLevel="1"/>
    <col min="5" max="5" width="21.5833333333333" style="15" customWidth="1" collapsed="1"/>
    <col min="6" max="6" width="21.5833333333333" style="15" customWidth="1"/>
    <col min="7" max="7" width="11.25" style="15" customWidth="1"/>
    <col min="8" max="8" width="8.25" style="15" customWidth="1"/>
    <col min="9" max="9" width="11.8333333333333" style="15" customWidth="1"/>
    <col min="10" max="16384" width="9" style="15"/>
  </cols>
  <sheetData>
    <row r="1" s="85" customFormat="1" ht="10.5" spans="1:13">
      <c r="A1" s="90" t="s">
        <v>412</v>
      </c>
      <c r="B1" s="86" t="s">
        <v>362</v>
      </c>
      <c r="C1" s="87"/>
      <c r="D1" s="87"/>
      <c r="E1" s="87"/>
      <c r="F1" s="87"/>
      <c r="G1" s="87"/>
      <c r="H1" s="87"/>
      <c r="I1" s="87"/>
    </row>
    <row r="2" s="12" customFormat="1" ht="30" customHeight="1" spans="1:13">
      <c r="A2" s="19" t="s">
        <v>999</v>
      </c>
      <c r="B2" s="45"/>
      <c r="C2" s="45"/>
      <c r="D2" s="45"/>
      <c r="E2" s="45"/>
      <c r="F2" s="45"/>
      <c r="G2" s="45"/>
      <c r="H2" s="45"/>
      <c r="I2" s="45"/>
    </row>
    <row r="3" ht="15" customHeight="1" spans="1:13">
      <c r="A3" s="20" t="e">
        <f>CONCATENATE(#REF!,#REF!,#REF!,#REF!,#REF!,#REF!,#REF!)</f>
        <v>#REF!</v>
      </c>
      <c r="B3" s="20"/>
      <c r="C3" s="20"/>
      <c r="D3" s="20"/>
      <c r="E3" s="20"/>
      <c r="F3" s="20"/>
      <c r="G3" s="20"/>
      <c r="H3" s="20"/>
      <c r="I3" s="20"/>
    </row>
    <row r="4" ht="15" customHeight="1" spans="1:13">
      <c r="A4" s="20"/>
      <c r="B4" s="20"/>
      <c r="C4" s="20"/>
      <c r="D4" s="20"/>
      <c r="E4" s="20"/>
      <c r="F4" s="20"/>
      <c r="G4" s="20"/>
      <c r="H4" s="20"/>
      <c r="I4" s="22" t="s">
        <v>1000</v>
      </c>
      <c r="M4" s="22"/>
    </row>
    <row r="5" ht="15" customHeight="1" spans="1:13">
      <c r="A5" s="23" t="e">
        <f>#REF!&amp;#REF!</f>
        <v>#REF!</v>
      </c>
      <c r="I5" s="22" t="s">
        <v>282</v>
      </c>
    </row>
    <row r="6" s="13" customFormat="1" ht="19.9" customHeight="1" spans="1:13">
      <c r="A6" s="24" t="s">
        <v>283</v>
      </c>
      <c r="B6" s="24" t="s">
        <v>989</v>
      </c>
      <c r="C6" s="24" t="s">
        <v>486</v>
      </c>
      <c r="D6" s="25" t="s">
        <v>243</v>
      </c>
      <c r="E6" s="26" t="s">
        <v>244</v>
      </c>
      <c r="F6" s="24" t="s">
        <v>245</v>
      </c>
      <c r="G6" s="52" t="s">
        <v>246</v>
      </c>
      <c r="H6" s="52" t="s">
        <v>285</v>
      </c>
      <c r="I6" s="24" t="s">
        <v>419</v>
      </c>
    </row>
    <row r="7" ht="15" customHeight="1" spans="1:13">
      <c r="A7" s="27"/>
      <c r="B7" s="28"/>
      <c r="C7" s="29"/>
      <c r="D7" s="47"/>
      <c r="E7" s="48"/>
      <c r="F7" s="32"/>
      <c r="G7" s="68" t="str">
        <f>IF(OR(AND(E7=0,F7=0),F7=0),"",F7-E7)</f>
        <v/>
      </c>
      <c r="H7" s="68" t="str">
        <f>IF(ISERROR(G7/E7),"",G7/ABS(E7)*100)</f>
        <v/>
      </c>
      <c r="I7" s="33"/>
    </row>
    <row r="8" ht="15" customHeight="1" spans="1:13">
      <c r="A8" s="27"/>
      <c r="B8" s="28"/>
      <c r="C8" s="29"/>
      <c r="D8" s="47"/>
      <c r="E8" s="48"/>
      <c r="F8" s="32"/>
      <c r="G8" s="31" t="str">
        <f t="shared" ref="G8:G31" si="0">IF(OR(AND(E8=0,F8=0),F8=0),"",F8-E8)</f>
        <v/>
      </c>
      <c r="H8" s="31" t="str">
        <f t="shared" ref="H8:H31" si="1">IF(ISERROR(G8/E8),"",G8/ABS(E8)*100)</f>
        <v/>
      </c>
      <c r="I8" s="33"/>
    </row>
    <row r="9" ht="15" customHeight="1" spans="1:13">
      <c r="A9" s="27"/>
      <c r="B9" s="28"/>
      <c r="C9" s="29"/>
      <c r="D9" s="47"/>
      <c r="E9" s="48"/>
      <c r="F9" s="32"/>
      <c r="G9" s="31" t="str">
        <f t="shared" si="0"/>
        <v/>
      </c>
      <c r="H9" s="31" t="str">
        <f t="shared" si="1"/>
        <v/>
      </c>
      <c r="I9" s="33"/>
    </row>
    <row r="10" ht="15" customHeight="1" spans="1:13">
      <c r="A10" s="27"/>
      <c r="B10" s="28"/>
      <c r="C10" s="29"/>
      <c r="D10" s="47"/>
      <c r="E10" s="48"/>
      <c r="F10" s="32"/>
      <c r="G10" s="31" t="str">
        <f t="shared" si="0"/>
        <v/>
      </c>
      <c r="H10" s="31" t="str">
        <f t="shared" si="1"/>
        <v/>
      </c>
      <c r="I10" s="33"/>
    </row>
    <row r="11" ht="15" customHeight="1" spans="1:13">
      <c r="A11" s="27"/>
      <c r="B11" s="28"/>
      <c r="C11" s="29"/>
      <c r="D11" s="47"/>
      <c r="E11" s="48"/>
      <c r="F11" s="32"/>
      <c r="G11" s="31" t="str">
        <f t="shared" si="0"/>
        <v/>
      </c>
      <c r="H11" s="31" t="str">
        <f t="shared" si="1"/>
        <v/>
      </c>
      <c r="I11" s="33"/>
    </row>
    <row r="12" ht="15" customHeight="1" spans="1:13">
      <c r="A12" s="27"/>
      <c r="B12" s="28"/>
      <c r="C12" s="29"/>
      <c r="D12" s="47"/>
      <c r="E12" s="48"/>
      <c r="F12" s="32"/>
      <c r="G12" s="31" t="str">
        <f t="shared" si="0"/>
        <v/>
      </c>
      <c r="H12" s="31" t="str">
        <f t="shared" si="1"/>
        <v/>
      </c>
      <c r="I12" s="33"/>
    </row>
    <row r="13" ht="15" customHeight="1" spans="1:13">
      <c r="A13" s="27"/>
      <c r="B13" s="28"/>
      <c r="C13" s="29"/>
      <c r="D13" s="47"/>
      <c r="E13" s="48"/>
      <c r="F13" s="32"/>
      <c r="G13" s="31" t="str">
        <f t="shared" si="0"/>
        <v/>
      </c>
      <c r="H13" s="31" t="str">
        <f t="shared" si="1"/>
        <v/>
      </c>
      <c r="I13" s="33"/>
    </row>
    <row r="14" ht="15" customHeight="1" spans="1:13">
      <c r="A14" s="27"/>
      <c r="B14" s="28"/>
      <c r="C14" s="29"/>
      <c r="D14" s="47"/>
      <c r="E14" s="48"/>
      <c r="F14" s="32"/>
      <c r="G14" s="31" t="str">
        <f t="shared" si="0"/>
        <v/>
      </c>
      <c r="H14" s="31" t="str">
        <f t="shared" si="1"/>
        <v/>
      </c>
      <c r="I14" s="33"/>
    </row>
    <row r="15" ht="15" customHeight="1" spans="1:13">
      <c r="A15" s="27"/>
      <c r="B15" s="28"/>
      <c r="C15" s="29"/>
      <c r="D15" s="47"/>
      <c r="E15" s="48"/>
      <c r="F15" s="32"/>
      <c r="G15" s="31" t="str">
        <f t="shared" si="0"/>
        <v/>
      </c>
      <c r="H15" s="31" t="str">
        <f t="shared" si="1"/>
        <v/>
      </c>
      <c r="I15" s="33"/>
    </row>
    <row r="16" ht="15" customHeight="1" spans="1:13">
      <c r="A16" s="27"/>
      <c r="B16" s="28"/>
      <c r="C16" s="29"/>
      <c r="D16" s="47"/>
      <c r="E16" s="48"/>
      <c r="F16" s="32"/>
      <c r="G16" s="31" t="str">
        <f t="shared" si="0"/>
        <v/>
      </c>
      <c r="H16" s="31" t="str">
        <f t="shared" si="1"/>
        <v/>
      </c>
      <c r="I16" s="33"/>
    </row>
    <row r="17" ht="15" customHeight="1" spans="1:9">
      <c r="A17" s="27"/>
      <c r="B17" s="28"/>
      <c r="C17" s="29"/>
      <c r="D17" s="47"/>
      <c r="E17" s="48"/>
      <c r="F17" s="32"/>
      <c r="G17" s="31" t="str">
        <f t="shared" si="0"/>
        <v/>
      </c>
      <c r="H17" s="31" t="str">
        <f t="shared" si="1"/>
        <v/>
      </c>
      <c r="I17" s="33"/>
    </row>
    <row r="18" ht="15" customHeight="1" spans="1:9">
      <c r="A18" s="27"/>
      <c r="B18" s="28"/>
      <c r="C18" s="29"/>
      <c r="D18" s="47"/>
      <c r="E18" s="48"/>
      <c r="F18" s="32"/>
      <c r="G18" s="31" t="str">
        <f t="shared" si="0"/>
        <v/>
      </c>
      <c r="H18" s="31" t="str">
        <f t="shared" si="1"/>
        <v/>
      </c>
      <c r="I18" s="33"/>
    </row>
    <row r="19" ht="15" customHeight="1" spans="1:9">
      <c r="A19" s="27"/>
      <c r="B19" s="28"/>
      <c r="C19" s="29"/>
      <c r="D19" s="47"/>
      <c r="E19" s="48"/>
      <c r="F19" s="32"/>
      <c r="G19" s="31" t="str">
        <f t="shared" si="0"/>
        <v/>
      </c>
      <c r="H19" s="31" t="str">
        <f t="shared" si="1"/>
        <v/>
      </c>
      <c r="I19" s="33"/>
    </row>
    <row r="20" ht="15" customHeight="1" spans="1:9">
      <c r="A20" s="27"/>
      <c r="B20" s="28"/>
      <c r="C20" s="29"/>
      <c r="D20" s="47"/>
      <c r="E20" s="48"/>
      <c r="F20" s="32"/>
      <c r="G20" s="31" t="str">
        <f t="shared" si="0"/>
        <v/>
      </c>
      <c r="H20" s="31" t="str">
        <f t="shared" si="1"/>
        <v/>
      </c>
      <c r="I20" s="33"/>
    </row>
    <row r="21" ht="15" customHeight="1" spans="1:9">
      <c r="A21" s="27"/>
      <c r="B21" s="28"/>
      <c r="C21" s="29"/>
      <c r="D21" s="47"/>
      <c r="E21" s="48"/>
      <c r="F21" s="32"/>
      <c r="G21" s="31" t="str">
        <f t="shared" si="0"/>
        <v/>
      </c>
      <c r="H21" s="31" t="str">
        <f t="shared" si="1"/>
        <v/>
      </c>
      <c r="I21" s="33"/>
    </row>
    <row r="22" ht="15" customHeight="1" spans="1:9">
      <c r="A22" s="27"/>
      <c r="B22" s="28"/>
      <c r="C22" s="29"/>
      <c r="D22" s="47"/>
      <c r="E22" s="48"/>
      <c r="F22" s="32"/>
      <c r="G22" s="31" t="str">
        <f t="shared" si="0"/>
        <v/>
      </c>
      <c r="H22" s="31" t="str">
        <f t="shared" si="1"/>
        <v/>
      </c>
      <c r="I22" s="33"/>
    </row>
    <row r="23" ht="15" customHeight="1" spans="1:9">
      <c r="A23" s="27"/>
      <c r="B23" s="28"/>
      <c r="C23" s="29"/>
      <c r="D23" s="47"/>
      <c r="E23" s="48"/>
      <c r="F23" s="32"/>
      <c r="G23" s="31" t="str">
        <f t="shared" si="0"/>
        <v/>
      </c>
      <c r="H23" s="31" t="str">
        <f t="shared" si="1"/>
        <v/>
      </c>
      <c r="I23" s="33"/>
    </row>
    <row r="24" ht="15" customHeight="1" spans="1:9">
      <c r="A24" s="27"/>
      <c r="B24" s="28"/>
      <c r="C24" s="29"/>
      <c r="D24" s="47"/>
      <c r="E24" s="48"/>
      <c r="F24" s="32"/>
      <c r="G24" s="31" t="str">
        <f t="shared" si="0"/>
        <v/>
      </c>
      <c r="H24" s="31" t="str">
        <f t="shared" si="1"/>
        <v/>
      </c>
      <c r="I24" s="33"/>
    </row>
    <row r="25" ht="15" customHeight="1" spans="1:9">
      <c r="A25" s="27"/>
      <c r="B25" s="28"/>
      <c r="C25" s="29"/>
      <c r="D25" s="47"/>
      <c r="E25" s="48"/>
      <c r="F25" s="32"/>
      <c r="G25" s="31" t="str">
        <f t="shared" si="0"/>
        <v/>
      </c>
      <c r="H25" s="31" t="str">
        <f t="shared" si="1"/>
        <v/>
      </c>
      <c r="I25" s="33"/>
    </row>
    <row r="26" ht="15" customHeight="1" spans="1:9">
      <c r="A26" s="27"/>
      <c r="B26" s="28"/>
      <c r="C26" s="29"/>
      <c r="D26" s="47"/>
      <c r="E26" s="48"/>
      <c r="F26" s="32"/>
      <c r="G26" s="31" t="str">
        <f t="shared" si="0"/>
        <v/>
      </c>
      <c r="H26" s="31" t="str">
        <f t="shared" si="1"/>
        <v/>
      </c>
      <c r="I26" s="33"/>
    </row>
    <row r="27" ht="15" customHeight="1" spans="1:9">
      <c r="A27" s="27"/>
      <c r="B27" s="28"/>
      <c r="C27" s="29"/>
      <c r="D27" s="47"/>
      <c r="E27" s="48"/>
      <c r="F27" s="32"/>
      <c r="G27" s="31" t="str">
        <f t="shared" si="0"/>
        <v/>
      </c>
      <c r="H27" s="31" t="str">
        <f t="shared" si="1"/>
        <v/>
      </c>
      <c r="I27" s="33"/>
    </row>
    <row r="28" ht="15" customHeight="1" spans="1:9">
      <c r="A28" s="27"/>
      <c r="B28" s="28"/>
      <c r="C28" s="29"/>
      <c r="D28" s="47"/>
      <c r="E28" s="48"/>
      <c r="F28" s="32"/>
      <c r="G28" s="31" t="str">
        <f t="shared" si="0"/>
        <v/>
      </c>
      <c r="H28" s="31" t="str">
        <f t="shared" si="1"/>
        <v/>
      </c>
      <c r="I28" s="33"/>
    </row>
    <row r="29" ht="15" customHeight="1" spans="1:9">
      <c r="A29" s="27"/>
      <c r="B29" s="28"/>
      <c r="C29" s="29"/>
      <c r="D29" s="47"/>
      <c r="E29" s="48"/>
      <c r="F29" s="32"/>
      <c r="G29" s="31" t="str">
        <f t="shared" si="0"/>
        <v/>
      </c>
      <c r="H29" s="31" t="str">
        <f t="shared" si="1"/>
        <v/>
      </c>
      <c r="I29" s="33"/>
    </row>
    <row r="30" ht="15" customHeight="1" spans="1:9">
      <c r="A30" s="27"/>
      <c r="B30" s="28"/>
      <c r="C30" s="29"/>
      <c r="D30" s="47"/>
      <c r="E30" s="48"/>
      <c r="F30" s="32"/>
      <c r="G30" s="31" t="str">
        <f t="shared" si="0"/>
        <v/>
      </c>
      <c r="H30" s="31" t="str">
        <f t="shared" si="1"/>
        <v/>
      </c>
      <c r="I30" s="33"/>
    </row>
    <row r="31" s="14" customFormat="1" ht="15" customHeight="1" spans="1:9">
      <c r="A31" s="35" t="s">
        <v>998</v>
      </c>
      <c r="B31" s="36"/>
      <c r="C31" s="37"/>
      <c r="D31" s="49">
        <f>SUM(D7:D30)</f>
        <v>0</v>
      </c>
      <c r="E31" s="50">
        <f>SUM(E7:E30)</f>
        <v>0</v>
      </c>
      <c r="F31" s="51">
        <f>SUM(F7:F30)</f>
        <v>0</v>
      </c>
      <c r="G31" s="40" t="str">
        <f t="shared" si="0"/>
        <v/>
      </c>
      <c r="H31" s="40" t="str">
        <f t="shared" si="1"/>
        <v/>
      </c>
      <c r="I31" s="41"/>
    </row>
  </sheetData>
  <mergeCells count="3">
    <mergeCell ref="A2:I2"/>
    <mergeCell ref="A3:I3"/>
    <mergeCell ref="A31:B31"/>
  </mergeCells>
  <hyperlinks>
    <hyperlink ref="A1" location="索引目录!D53" display="返回索引页"/>
    <hyperlink ref="B1" location="非流动资产评估汇总!B46"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7"/>
  <dimension ref="A1:K31"/>
  <sheetViews>
    <sheetView zoomScale="90" zoomScaleNormal="90" workbookViewId="0">
      <pane ySplit="6" topLeftCell="A16" activePane="bottomLeft" state="frozen"/>
      <selection/>
      <selection pane="bottomLeft" activeCell="O14" sqref="O14"/>
    </sheetView>
  </sheetViews>
  <sheetFormatPr defaultColWidth="9" defaultRowHeight="15.75" customHeight="1"/>
  <cols>
    <col min="1" max="1" width="7.58333333333333" style="15" customWidth="1"/>
    <col min="2" max="2" width="29.25" style="15" customWidth="1"/>
    <col min="3" max="3" width="10.75" style="15" customWidth="1"/>
    <col min="4" max="4" width="15.5833333333333" style="15" hidden="1" customWidth="1" outlineLevel="1"/>
    <col min="5" max="5" width="15.5833333333333" style="15" customWidth="1" collapsed="1"/>
    <col min="6" max="6" width="15.5833333333333" style="15" customWidth="1"/>
    <col min="7" max="7" width="14.5" style="15" customWidth="1"/>
    <col min="8" max="8" width="9.58333333333333" style="15" customWidth="1"/>
    <col min="9" max="9" width="21" style="15" customWidth="1"/>
    <col min="10" max="16384" width="9" style="15"/>
  </cols>
  <sheetData>
    <row r="1" s="85" customFormat="1" ht="10.5" spans="1:11">
      <c r="A1" s="90" t="s">
        <v>412</v>
      </c>
      <c r="B1" s="86" t="s">
        <v>362</v>
      </c>
      <c r="C1" s="87"/>
      <c r="D1" s="87"/>
      <c r="E1" s="87"/>
      <c r="F1" s="87"/>
      <c r="G1" s="87"/>
      <c r="H1" s="87"/>
      <c r="I1" s="87"/>
    </row>
    <row r="2" s="12" customFormat="1" ht="30" customHeight="1" spans="1:11">
      <c r="A2" s="19" t="s">
        <v>1001</v>
      </c>
      <c r="B2" s="19"/>
      <c r="C2" s="19"/>
      <c r="D2" s="19"/>
      <c r="E2" s="19"/>
      <c r="F2" s="19"/>
      <c r="G2" s="19"/>
      <c r="H2" s="19"/>
      <c r="I2" s="19"/>
    </row>
    <row r="3" ht="15" customHeight="1" spans="1:11">
      <c r="A3" s="20" t="e">
        <f>CONCATENATE(#REF!,#REF!,#REF!,#REF!,#REF!,#REF!,#REF!)</f>
        <v>#REF!</v>
      </c>
      <c r="B3" s="20"/>
      <c r="C3" s="20"/>
      <c r="D3" s="20"/>
      <c r="E3" s="20"/>
      <c r="F3" s="20"/>
      <c r="G3" s="20"/>
      <c r="H3" s="20"/>
      <c r="I3" s="21"/>
    </row>
    <row r="4" ht="15" customHeight="1" spans="1:11">
      <c r="A4" s="20"/>
      <c r="B4" s="20"/>
      <c r="C4" s="20"/>
      <c r="D4" s="20"/>
      <c r="E4" s="20"/>
      <c r="F4" s="20"/>
      <c r="G4" s="20"/>
      <c r="H4" s="20"/>
      <c r="I4" s="22" t="s">
        <v>1002</v>
      </c>
      <c r="K4" s="22"/>
    </row>
    <row r="5" ht="15" customHeight="1" spans="1:11">
      <c r="A5" s="23" t="e">
        <f>#REF!&amp;#REF!</f>
        <v>#REF!</v>
      </c>
      <c r="I5" s="22" t="s">
        <v>282</v>
      </c>
    </row>
    <row r="6" s="13" customFormat="1" ht="19.9" customHeight="1" spans="1:11">
      <c r="A6" s="24" t="s">
        <v>283</v>
      </c>
      <c r="B6" s="24" t="s">
        <v>989</v>
      </c>
      <c r="C6" s="24" t="s">
        <v>747</v>
      </c>
      <c r="D6" s="25" t="s">
        <v>243</v>
      </c>
      <c r="E6" s="26" t="s">
        <v>244</v>
      </c>
      <c r="F6" s="24" t="s">
        <v>245</v>
      </c>
      <c r="G6" s="24" t="s">
        <v>246</v>
      </c>
      <c r="H6" s="24" t="s">
        <v>285</v>
      </c>
      <c r="I6" s="24" t="s">
        <v>419</v>
      </c>
    </row>
    <row r="7" ht="15" customHeight="1" spans="1:11">
      <c r="A7" s="27"/>
      <c r="B7" s="28"/>
      <c r="C7" s="29"/>
      <c r="D7" s="30"/>
      <c r="E7" s="34"/>
      <c r="F7" s="31"/>
      <c r="G7" s="68" t="str">
        <f>IF(OR(AND(E7=0,F7=0),F7=0),"",F7-E7)</f>
        <v/>
      </c>
      <c r="H7" s="68" t="str">
        <f>IF(ISERROR(G7/E7),"",G7/ABS(E7)*100)</f>
        <v/>
      </c>
      <c r="I7" s="33"/>
    </row>
    <row r="8" ht="15" customHeight="1" spans="1:11">
      <c r="A8" s="27"/>
      <c r="B8" s="28"/>
      <c r="C8" s="29"/>
      <c r="D8" s="30"/>
      <c r="E8" s="34"/>
      <c r="F8" s="31"/>
      <c r="G8" s="31" t="str">
        <f t="shared" ref="G8:G31" si="0">IF(OR(AND(E8=0,F8=0),F8=0),"",F8-E8)</f>
        <v/>
      </c>
      <c r="H8" s="31" t="str">
        <f t="shared" ref="H8:H31" si="1">IF(ISERROR(G8/E8),"",G8/ABS(E8)*100)</f>
        <v/>
      </c>
      <c r="I8" s="33"/>
    </row>
    <row r="9" ht="15" customHeight="1" spans="1:11">
      <c r="A9" s="27"/>
      <c r="B9" s="28"/>
      <c r="C9" s="29"/>
      <c r="D9" s="30"/>
      <c r="E9" s="34"/>
      <c r="F9" s="31"/>
      <c r="G9" s="31" t="str">
        <f t="shared" si="0"/>
        <v/>
      </c>
      <c r="H9" s="31" t="str">
        <f t="shared" si="1"/>
        <v/>
      </c>
      <c r="I9" s="33"/>
    </row>
    <row r="10" ht="15" customHeight="1" spans="1:11">
      <c r="A10" s="27"/>
      <c r="B10" s="28"/>
      <c r="C10" s="29"/>
      <c r="D10" s="30"/>
      <c r="E10" s="34"/>
      <c r="F10" s="31"/>
      <c r="G10" s="31" t="str">
        <f t="shared" si="0"/>
        <v/>
      </c>
      <c r="H10" s="31" t="str">
        <f t="shared" si="1"/>
        <v/>
      </c>
      <c r="I10" s="33"/>
    </row>
    <row r="11" ht="15" customHeight="1" spans="1:11">
      <c r="A11" s="27"/>
      <c r="B11" s="28"/>
      <c r="C11" s="29"/>
      <c r="D11" s="30"/>
      <c r="E11" s="34"/>
      <c r="F11" s="31"/>
      <c r="G11" s="31" t="str">
        <f t="shared" si="0"/>
        <v/>
      </c>
      <c r="H11" s="31" t="str">
        <f t="shared" si="1"/>
        <v/>
      </c>
      <c r="I11" s="33"/>
    </row>
    <row r="12" ht="15" customHeight="1" spans="1:11">
      <c r="A12" s="27"/>
      <c r="B12" s="28"/>
      <c r="C12" s="29"/>
      <c r="D12" s="30"/>
      <c r="E12" s="34"/>
      <c r="F12" s="31"/>
      <c r="G12" s="31" t="str">
        <f t="shared" si="0"/>
        <v/>
      </c>
      <c r="H12" s="31" t="str">
        <f t="shared" si="1"/>
        <v/>
      </c>
      <c r="I12" s="33"/>
    </row>
    <row r="13" ht="15" customHeight="1" spans="1:11">
      <c r="A13" s="27"/>
      <c r="B13" s="28"/>
      <c r="C13" s="29"/>
      <c r="D13" s="30"/>
      <c r="E13" s="34"/>
      <c r="F13" s="31"/>
      <c r="G13" s="31" t="str">
        <f t="shared" si="0"/>
        <v/>
      </c>
      <c r="H13" s="31" t="str">
        <f t="shared" si="1"/>
        <v/>
      </c>
      <c r="I13" s="33"/>
    </row>
    <row r="14" ht="15" customHeight="1" spans="1:11">
      <c r="A14" s="27"/>
      <c r="B14" s="28"/>
      <c r="C14" s="29"/>
      <c r="D14" s="30"/>
      <c r="E14" s="34"/>
      <c r="F14" s="31"/>
      <c r="G14" s="31" t="str">
        <f t="shared" si="0"/>
        <v/>
      </c>
      <c r="H14" s="31" t="str">
        <f t="shared" si="1"/>
        <v/>
      </c>
      <c r="I14" s="33"/>
    </row>
    <row r="15" ht="15" customHeight="1" spans="1:11">
      <c r="A15" s="27"/>
      <c r="B15" s="28"/>
      <c r="C15" s="29"/>
      <c r="D15" s="30"/>
      <c r="E15" s="34"/>
      <c r="F15" s="31"/>
      <c r="G15" s="31" t="str">
        <f t="shared" si="0"/>
        <v/>
      </c>
      <c r="H15" s="31" t="str">
        <f t="shared" si="1"/>
        <v/>
      </c>
      <c r="I15" s="33"/>
    </row>
    <row r="16" ht="15" customHeight="1" spans="1:11">
      <c r="A16" s="27"/>
      <c r="B16" s="28"/>
      <c r="C16" s="29"/>
      <c r="D16" s="30"/>
      <c r="E16" s="34"/>
      <c r="F16" s="31"/>
      <c r="G16" s="31" t="str">
        <f t="shared" si="0"/>
        <v/>
      </c>
      <c r="H16" s="31" t="str">
        <f t="shared" si="1"/>
        <v/>
      </c>
      <c r="I16" s="33"/>
    </row>
    <row r="17" ht="15" customHeight="1" spans="1:9">
      <c r="A17" s="27"/>
      <c r="B17" s="28"/>
      <c r="C17" s="29"/>
      <c r="D17" s="30"/>
      <c r="E17" s="34"/>
      <c r="F17" s="31"/>
      <c r="G17" s="31" t="str">
        <f t="shared" si="0"/>
        <v/>
      </c>
      <c r="H17" s="31" t="str">
        <f t="shared" si="1"/>
        <v/>
      </c>
      <c r="I17" s="33"/>
    </row>
    <row r="18" ht="15" customHeight="1" spans="1:9">
      <c r="A18" s="27"/>
      <c r="B18" s="28"/>
      <c r="C18" s="29"/>
      <c r="D18" s="30"/>
      <c r="E18" s="34"/>
      <c r="F18" s="31"/>
      <c r="G18" s="31" t="str">
        <f t="shared" si="0"/>
        <v/>
      </c>
      <c r="H18" s="31" t="str">
        <f t="shared" si="1"/>
        <v/>
      </c>
      <c r="I18" s="33"/>
    </row>
    <row r="19" ht="15" customHeight="1" spans="1:9">
      <c r="A19" s="27"/>
      <c r="B19" s="28"/>
      <c r="C19" s="29"/>
      <c r="D19" s="30"/>
      <c r="E19" s="34"/>
      <c r="F19" s="31"/>
      <c r="G19" s="31" t="str">
        <f t="shared" si="0"/>
        <v/>
      </c>
      <c r="H19" s="31" t="str">
        <f t="shared" si="1"/>
        <v/>
      </c>
      <c r="I19" s="33"/>
    </row>
    <row r="20" ht="15" customHeight="1" spans="1:9">
      <c r="A20" s="27"/>
      <c r="B20" s="28"/>
      <c r="C20" s="29"/>
      <c r="D20" s="30"/>
      <c r="E20" s="34"/>
      <c r="F20" s="31"/>
      <c r="G20" s="31" t="str">
        <f t="shared" si="0"/>
        <v/>
      </c>
      <c r="H20" s="31" t="str">
        <f t="shared" si="1"/>
        <v/>
      </c>
      <c r="I20" s="33"/>
    </row>
    <row r="21" ht="15" customHeight="1" spans="1:9">
      <c r="A21" s="27"/>
      <c r="B21" s="28"/>
      <c r="C21" s="29"/>
      <c r="D21" s="30"/>
      <c r="E21" s="34"/>
      <c r="F21" s="31"/>
      <c r="G21" s="31" t="str">
        <f t="shared" si="0"/>
        <v/>
      </c>
      <c r="H21" s="31" t="str">
        <f t="shared" si="1"/>
        <v/>
      </c>
      <c r="I21" s="33"/>
    </row>
    <row r="22" ht="15" customHeight="1" spans="1:9">
      <c r="A22" s="27"/>
      <c r="B22" s="28"/>
      <c r="C22" s="29"/>
      <c r="D22" s="30"/>
      <c r="E22" s="34"/>
      <c r="F22" s="31"/>
      <c r="G22" s="31" t="str">
        <f t="shared" si="0"/>
        <v/>
      </c>
      <c r="H22" s="31" t="str">
        <f t="shared" si="1"/>
        <v/>
      </c>
      <c r="I22" s="33"/>
    </row>
    <row r="23" ht="15" customHeight="1" spans="1:9">
      <c r="A23" s="27"/>
      <c r="B23" s="28"/>
      <c r="C23" s="29"/>
      <c r="D23" s="30"/>
      <c r="E23" s="34"/>
      <c r="F23" s="31"/>
      <c r="G23" s="31" t="str">
        <f t="shared" si="0"/>
        <v/>
      </c>
      <c r="H23" s="31" t="str">
        <f t="shared" si="1"/>
        <v/>
      </c>
      <c r="I23" s="33"/>
    </row>
    <row r="24" ht="15" customHeight="1" spans="1:9">
      <c r="A24" s="27"/>
      <c r="B24" s="28"/>
      <c r="C24" s="29"/>
      <c r="D24" s="30"/>
      <c r="E24" s="34"/>
      <c r="F24" s="31"/>
      <c r="G24" s="31" t="str">
        <f t="shared" si="0"/>
        <v/>
      </c>
      <c r="H24" s="31" t="str">
        <f t="shared" si="1"/>
        <v/>
      </c>
      <c r="I24" s="33"/>
    </row>
    <row r="25" ht="15" customHeight="1" spans="1:9">
      <c r="A25" s="27"/>
      <c r="B25" s="28"/>
      <c r="C25" s="29"/>
      <c r="D25" s="30"/>
      <c r="E25" s="34"/>
      <c r="F25" s="31"/>
      <c r="G25" s="31" t="str">
        <f t="shared" si="0"/>
        <v/>
      </c>
      <c r="H25" s="31" t="str">
        <f t="shared" si="1"/>
        <v/>
      </c>
      <c r="I25" s="33"/>
    </row>
    <row r="26" ht="15" customHeight="1" spans="1:9">
      <c r="A26" s="27"/>
      <c r="B26" s="28"/>
      <c r="C26" s="29"/>
      <c r="D26" s="30"/>
      <c r="E26" s="34"/>
      <c r="F26" s="31"/>
      <c r="G26" s="31" t="str">
        <f t="shared" si="0"/>
        <v/>
      </c>
      <c r="H26" s="31" t="str">
        <f t="shared" si="1"/>
        <v/>
      </c>
      <c r="I26" s="33"/>
    </row>
    <row r="27" ht="15" customHeight="1" spans="1:9">
      <c r="A27" s="27"/>
      <c r="B27" s="28"/>
      <c r="C27" s="29"/>
      <c r="D27" s="30"/>
      <c r="E27" s="34"/>
      <c r="F27" s="31"/>
      <c r="G27" s="31" t="str">
        <f t="shared" si="0"/>
        <v/>
      </c>
      <c r="H27" s="31" t="str">
        <f t="shared" si="1"/>
        <v/>
      </c>
      <c r="I27" s="33"/>
    </row>
    <row r="28" ht="15" customHeight="1" spans="1:9">
      <c r="A28" s="27"/>
      <c r="B28" s="28"/>
      <c r="C28" s="29"/>
      <c r="D28" s="30"/>
      <c r="E28" s="34"/>
      <c r="F28" s="31"/>
      <c r="G28" s="31" t="str">
        <f t="shared" si="0"/>
        <v/>
      </c>
      <c r="H28" s="31" t="str">
        <f t="shared" si="1"/>
        <v/>
      </c>
      <c r="I28" s="33"/>
    </row>
    <row r="29" ht="15" customHeight="1" spans="1:9">
      <c r="A29" s="27"/>
      <c r="B29" s="28"/>
      <c r="C29" s="29"/>
      <c r="D29" s="30"/>
      <c r="E29" s="34"/>
      <c r="F29" s="31"/>
      <c r="G29" s="31" t="str">
        <f t="shared" si="0"/>
        <v/>
      </c>
      <c r="H29" s="31" t="str">
        <f t="shared" si="1"/>
        <v/>
      </c>
      <c r="I29" s="33"/>
    </row>
    <row r="30" ht="15" customHeight="1" spans="1:9">
      <c r="A30" s="27"/>
      <c r="B30" s="28"/>
      <c r="C30" s="29"/>
      <c r="D30" s="30"/>
      <c r="E30" s="34"/>
      <c r="F30" s="31"/>
      <c r="G30" s="31" t="str">
        <f t="shared" si="0"/>
        <v/>
      </c>
      <c r="H30" s="31" t="str">
        <f t="shared" si="1"/>
        <v/>
      </c>
      <c r="I30" s="33"/>
    </row>
    <row r="31" s="14" customFormat="1" ht="15" customHeight="1" spans="1:9">
      <c r="A31" s="35" t="s">
        <v>998</v>
      </c>
      <c r="B31" s="36"/>
      <c r="C31" s="37"/>
      <c r="D31" s="38">
        <f>SUM(D7:D30)</f>
        <v>0</v>
      </c>
      <c r="E31" s="39">
        <f>SUM(E7:E30)</f>
        <v>0</v>
      </c>
      <c r="F31" s="40">
        <f>SUM(F7:F30)</f>
        <v>0</v>
      </c>
      <c r="G31" s="40" t="str">
        <f t="shared" si="0"/>
        <v/>
      </c>
      <c r="H31" s="40" t="str">
        <f t="shared" si="1"/>
        <v/>
      </c>
      <c r="I31" s="41"/>
    </row>
  </sheetData>
  <mergeCells count="3">
    <mergeCell ref="A2:I2"/>
    <mergeCell ref="A3:I3"/>
    <mergeCell ref="A31:B31"/>
  </mergeCells>
  <hyperlinks>
    <hyperlink ref="A1" location="索引目录!D54" display="返回索引页"/>
    <hyperlink ref="B1" location="非流动资产评估汇总!B47"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Header>&amp;R&amp;10</oddHeader>
    <oddFooter>&amp;L&amp;9&amp;"宋体,常规"被评估单位填表人：
填表日期：      年   月   日&amp;C&amp;9&amp;"宋体,常规"评估人员：
&amp;R&amp;9&amp;"宋体,常规"共&amp;N页，第&amp;P页</oddFooter>
  </headerFooter>
  <legacyDrawing r:id="rId2"/>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tabColor theme="9" tint="-0.249977111117893"/>
  </sheetPr>
  <dimension ref="A1:G31"/>
  <sheetViews>
    <sheetView zoomScale="90" zoomScaleNormal="90" zoomScaleSheetLayoutView="90" workbookViewId="0">
      <pane xSplit="7" ySplit="6" topLeftCell="H7" activePane="bottomRight" state="frozen"/>
      <selection/>
      <selection pane="topRight"/>
      <selection pane="bottomLeft"/>
      <selection pane="bottomRight" activeCell="B8" sqref="B8:M18"/>
    </sheetView>
  </sheetViews>
  <sheetFormatPr defaultColWidth="9" defaultRowHeight="15.75" customHeight="1" outlineLevelCol="6"/>
  <cols>
    <col min="1" max="1" width="10.75" style="15" customWidth="1"/>
    <col min="2" max="2" width="34.75" style="15" customWidth="1"/>
    <col min="3" max="3" width="20.5833333333333" style="15" hidden="1" customWidth="1" outlineLevel="1"/>
    <col min="4" max="4" width="20.5833333333333" style="15" customWidth="1" collapsed="1"/>
    <col min="5" max="7" width="20.5833333333333" style="15" customWidth="1"/>
    <col min="8" max="16384" width="9" style="15"/>
  </cols>
  <sheetData>
    <row r="1" s="11" customFormat="1" ht="10.5" spans="1:7">
      <c r="A1" s="17" t="s">
        <v>361</v>
      </c>
      <c r="B1" s="17" t="s">
        <v>362</v>
      </c>
      <c r="C1" s="18"/>
      <c r="D1" s="18"/>
      <c r="E1" s="18"/>
      <c r="F1" s="18"/>
      <c r="G1" s="18"/>
    </row>
    <row r="2" s="12" customFormat="1" ht="30" customHeight="1" spans="1:7">
      <c r="A2" s="19" t="s">
        <v>1003</v>
      </c>
      <c r="B2" s="19"/>
      <c r="C2" s="19"/>
      <c r="D2" s="19"/>
      <c r="E2" s="19"/>
      <c r="F2" s="19"/>
      <c r="G2" s="19"/>
    </row>
    <row r="3" ht="15" customHeight="1" spans="1:7">
      <c r="A3" s="20" t="e">
        <f>CONCATENATE(#REF!,#REF!,#REF!,#REF!,#REF!,#REF!,#REF!)</f>
        <v>#REF!</v>
      </c>
      <c r="B3" s="20"/>
      <c r="C3" s="20"/>
      <c r="D3" s="20"/>
      <c r="E3" s="20"/>
      <c r="F3" s="20"/>
      <c r="G3" s="20"/>
    </row>
    <row r="4" ht="15" customHeight="1" spans="1:7">
      <c r="A4" s="20"/>
      <c r="B4" s="20"/>
      <c r="C4" s="20"/>
      <c r="D4" s="20"/>
      <c r="E4" s="20"/>
      <c r="F4" s="20"/>
      <c r="G4" s="46" t="s">
        <v>1004</v>
      </c>
    </row>
    <row r="5" ht="15" customHeight="1" spans="1:7">
      <c r="A5" s="23" t="e">
        <f>#REF!&amp;#REF!</f>
        <v>#REF!</v>
      </c>
      <c r="G5" s="63" t="s">
        <v>282</v>
      </c>
    </row>
    <row r="6" s="13" customFormat="1" ht="15" customHeight="1" spans="1:7">
      <c r="A6" s="64" t="s">
        <v>365</v>
      </c>
      <c r="B6" s="64" t="s">
        <v>366</v>
      </c>
      <c r="C6" s="65" t="s">
        <v>367</v>
      </c>
      <c r="D6" s="77" t="s">
        <v>368</v>
      </c>
      <c r="E6" s="64" t="s">
        <v>369</v>
      </c>
      <c r="F6" s="64" t="s">
        <v>505</v>
      </c>
      <c r="G6" s="64" t="s">
        <v>431</v>
      </c>
    </row>
    <row r="7" ht="15" customHeight="1" spans="1:7">
      <c r="A7" s="67" t="s">
        <v>1005</v>
      </c>
      <c r="B7" s="33" t="s">
        <v>11</v>
      </c>
      <c r="C7" s="30">
        <f>短期借款!I31</f>
        <v>0</v>
      </c>
      <c r="D7" s="34">
        <f>短期借款!J31</f>
        <v>0</v>
      </c>
      <c r="E7" s="31">
        <f>短期借款!L31</f>
        <v>0</v>
      </c>
      <c r="F7" s="68" t="str">
        <f>IF(OR(AND(D7=0,E7=0),E7=0),"",E7-D7)</f>
        <v/>
      </c>
      <c r="G7" s="68" t="str">
        <f>IF(ISERROR(F7/D7),"",F7/ABS(D7)*100)</f>
        <v/>
      </c>
    </row>
    <row r="8" ht="15" customHeight="1" spans="1:7">
      <c r="A8" s="67" t="s">
        <v>1006</v>
      </c>
      <c r="B8" s="33" t="s">
        <v>13</v>
      </c>
      <c r="C8" s="30">
        <f>交易性金融负债!E31</f>
        <v>0</v>
      </c>
      <c r="D8" s="34">
        <f>交易性金融负债!F31</f>
        <v>0</v>
      </c>
      <c r="E8" s="31">
        <f>交易性金融负债!G31</f>
        <v>0</v>
      </c>
      <c r="F8" s="31" t="str">
        <f t="shared" ref="F8:F29" si="0">IF(OR(AND(D8=0,E8=0),E8=0),"",E8-D8)</f>
        <v/>
      </c>
      <c r="G8" s="69" t="str">
        <f t="shared" ref="G8:G29" si="1">IF(ISERROR(F8/D8),"",F8/ABS(D8)*100)</f>
        <v/>
      </c>
    </row>
    <row r="9" ht="15" customHeight="1" spans="1:7">
      <c r="A9" s="67" t="s">
        <v>1007</v>
      </c>
      <c r="B9" s="33" t="s">
        <v>15</v>
      </c>
      <c r="C9" s="30">
        <f>衍生金融负债!F31</f>
        <v>0</v>
      </c>
      <c r="D9" s="34">
        <f>衍生金融负债!G31</f>
        <v>0</v>
      </c>
      <c r="E9" s="31">
        <f>衍生金融负债!H31</f>
        <v>0</v>
      </c>
      <c r="F9" s="31" t="str">
        <f t="shared" si="0"/>
        <v/>
      </c>
      <c r="G9" s="69" t="str">
        <f t="shared" si="1"/>
        <v/>
      </c>
    </row>
    <row r="10" ht="15" customHeight="1" spans="1:7">
      <c r="A10" s="67" t="s">
        <v>1008</v>
      </c>
      <c r="B10" s="33" t="s">
        <v>18</v>
      </c>
      <c r="C10" s="30">
        <f>应付票据!F31</f>
        <v>0</v>
      </c>
      <c r="D10" s="34">
        <f>应付票据!G31</f>
        <v>0</v>
      </c>
      <c r="E10" s="31">
        <f>应付票据!H31</f>
        <v>0</v>
      </c>
      <c r="F10" s="31" t="str">
        <f t="shared" si="0"/>
        <v/>
      </c>
      <c r="G10" s="69" t="str">
        <f t="shared" si="1"/>
        <v/>
      </c>
    </row>
    <row r="11" ht="15" customHeight="1" spans="1:7">
      <c r="A11" s="67" t="s">
        <v>1009</v>
      </c>
      <c r="B11" s="33" t="s">
        <v>20</v>
      </c>
      <c r="C11" s="30">
        <f>应付账款!E31</f>
        <v>0</v>
      </c>
      <c r="D11" s="34">
        <f>应付账款!F31</f>
        <v>0</v>
      </c>
      <c r="E11" s="31">
        <f>应付账款!G31</f>
        <v>0</v>
      </c>
      <c r="F11" s="31" t="str">
        <f t="shared" si="0"/>
        <v/>
      </c>
      <c r="G11" s="69" t="str">
        <f t="shared" si="1"/>
        <v/>
      </c>
    </row>
    <row r="12" ht="15" customHeight="1" spans="1:7">
      <c r="A12" s="67" t="s">
        <v>1010</v>
      </c>
      <c r="B12" s="33" t="s">
        <v>207</v>
      </c>
      <c r="C12" s="30">
        <f>预收账款!E31</f>
        <v>0</v>
      </c>
      <c r="D12" s="34">
        <f>预收账款!F31</f>
        <v>0</v>
      </c>
      <c r="E12" s="31">
        <f>预收账款!G31</f>
        <v>0</v>
      </c>
      <c r="F12" s="31" t="str">
        <f t="shared" si="0"/>
        <v/>
      </c>
      <c r="G12" s="69" t="str">
        <f t="shared" si="1"/>
        <v/>
      </c>
    </row>
    <row r="13" ht="15" customHeight="1" spans="1:7">
      <c r="A13" s="67" t="s">
        <v>1011</v>
      </c>
      <c r="B13" s="33" t="s">
        <v>24</v>
      </c>
      <c r="C13" s="30">
        <f>合同负债!E31</f>
        <v>0</v>
      </c>
      <c r="D13" s="34">
        <f>合同负债!F31</f>
        <v>0</v>
      </c>
      <c r="E13" s="31">
        <f>合同负债!G31</f>
        <v>0</v>
      </c>
      <c r="F13" s="31" t="str">
        <f t="shared" si="0"/>
        <v/>
      </c>
      <c r="G13" s="69" t="str">
        <f t="shared" si="1"/>
        <v/>
      </c>
    </row>
    <row r="14" ht="15" customHeight="1" spans="1:7">
      <c r="A14" s="67" t="s">
        <v>1012</v>
      </c>
      <c r="B14" s="33" t="s">
        <v>26</v>
      </c>
      <c r="C14" s="30">
        <f>应付职工薪酬!D31</f>
        <v>0</v>
      </c>
      <c r="D14" s="34">
        <f>应付职工薪酬!E31</f>
        <v>0</v>
      </c>
      <c r="E14" s="31">
        <f>应付职工薪酬!F31</f>
        <v>0</v>
      </c>
      <c r="F14" s="31" t="str">
        <f t="shared" si="0"/>
        <v/>
      </c>
      <c r="G14" s="69" t="str">
        <f t="shared" si="1"/>
        <v/>
      </c>
    </row>
    <row r="15" ht="15" customHeight="1" spans="1:7">
      <c r="A15" s="67" t="s">
        <v>1013</v>
      </c>
      <c r="B15" s="33" t="s">
        <v>28</v>
      </c>
      <c r="C15" s="30">
        <f>应交税费!F31</f>
        <v>0</v>
      </c>
      <c r="D15" s="34">
        <f>应交税费!G31</f>
        <v>0</v>
      </c>
      <c r="E15" s="31">
        <f>应交税费!H31</f>
        <v>0</v>
      </c>
      <c r="F15" s="31" t="str">
        <f t="shared" si="0"/>
        <v/>
      </c>
      <c r="G15" s="69" t="str">
        <f t="shared" si="1"/>
        <v/>
      </c>
    </row>
    <row r="16" ht="15" customHeight="1" spans="1:7">
      <c r="A16" s="67" t="s">
        <v>1014</v>
      </c>
      <c r="B16" s="33" t="s">
        <v>30</v>
      </c>
      <c r="C16" s="30">
        <f>其他应付款汇总!C31</f>
        <v>0</v>
      </c>
      <c r="D16" s="34">
        <f>其他应付款汇总!D31</f>
        <v>0</v>
      </c>
      <c r="E16" s="31">
        <f>其他应付款汇总!E31</f>
        <v>0</v>
      </c>
      <c r="F16" s="31" t="str">
        <f t="shared" si="0"/>
        <v/>
      </c>
      <c r="G16" s="69" t="str">
        <f t="shared" si="1"/>
        <v/>
      </c>
    </row>
    <row r="17" ht="15" customHeight="1" spans="1:7">
      <c r="A17" s="67" t="s">
        <v>1015</v>
      </c>
      <c r="B17" s="33" t="s">
        <v>36</v>
      </c>
      <c r="C17" s="30">
        <f>持有侍售负债!E31</f>
        <v>0</v>
      </c>
      <c r="D17" s="34">
        <f>持有侍售负债!F31</f>
        <v>0</v>
      </c>
      <c r="E17" s="31">
        <f>持有侍售负债!G31</f>
        <v>0</v>
      </c>
      <c r="F17" s="31" t="str">
        <f t="shared" si="0"/>
        <v/>
      </c>
      <c r="G17" s="69" t="str">
        <f t="shared" si="1"/>
        <v/>
      </c>
    </row>
    <row r="18" ht="15" customHeight="1" spans="1:7">
      <c r="A18" s="67" t="s">
        <v>1016</v>
      </c>
      <c r="B18" s="33" t="s">
        <v>210</v>
      </c>
      <c r="C18" s="30">
        <f>一年到期非流动负债!F31</f>
        <v>0</v>
      </c>
      <c r="D18" s="34">
        <f>一年到期非流动负债!G31</f>
        <v>0</v>
      </c>
      <c r="E18" s="31">
        <f>一年到期非流动负债!H31</f>
        <v>0</v>
      </c>
      <c r="F18" s="31" t="str">
        <f t="shared" si="0"/>
        <v/>
      </c>
      <c r="G18" s="69" t="str">
        <f t="shared" si="1"/>
        <v/>
      </c>
    </row>
    <row r="19" ht="15" customHeight="1" spans="1:7">
      <c r="A19" s="67" t="s">
        <v>1017</v>
      </c>
      <c r="B19" s="33" t="s">
        <v>41</v>
      </c>
      <c r="C19" s="30">
        <f>其他流动负债!E31</f>
        <v>0</v>
      </c>
      <c r="D19" s="34">
        <f>其他流动负债!F31</f>
        <v>0</v>
      </c>
      <c r="E19" s="31">
        <f>其他流动负债!G31</f>
        <v>0</v>
      </c>
      <c r="F19" s="31" t="str">
        <f t="shared" si="0"/>
        <v/>
      </c>
      <c r="G19" s="69" t="str">
        <f t="shared" si="1"/>
        <v/>
      </c>
    </row>
    <row r="20" ht="15" customHeight="1" spans="1:7">
      <c r="A20" s="27"/>
      <c r="B20" s="33"/>
      <c r="C20" s="30"/>
      <c r="D20" s="34"/>
      <c r="E20" s="31"/>
      <c r="F20" s="31" t="str">
        <f t="shared" si="0"/>
        <v/>
      </c>
      <c r="G20" s="69" t="str">
        <f t="shared" si="1"/>
        <v/>
      </c>
    </row>
    <row r="21" ht="15" customHeight="1" spans="1:7">
      <c r="A21" s="27"/>
      <c r="B21" s="33"/>
      <c r="C21" s="30"/>
      <c r="D21" s="34"/>
      <c r="E21" s="31"/>
      <c r="F21" s="31" t="str">
        <f t="shared" si="0"/>
        <v/>
      </c>
      <c r="G21" s="69" t="str">
        <f t="shared" si="1"/>
        <v/>
      </c>
    </row>
    <row r="22" ht="15" customHeight="1" spans="1:7">
      <c r="A22" s="27"/>
      <c r="B22" s="33"/>
      <c r="C22" s="30"/>
      <c r="D22" s="34"/>
      <c r="E22" s="31"/>
      <c r="F22" s="31" t="str">
        <f t="shared" si="0"/>
        <v/>
      </c>
      <c r="G22" s="69" t="str">
        <f t="shared" si="1"/>
        <v/>
      </c>
    </row>
    <row r="23" ht="15" customHeight="1" spans="1:7">
      <c r="A23" s="27"/>
      <c r="B23" s="33"/>
      <c r="C23" s="30"/>
      <c r="D23" s="34"/>
      <c r="E23" s="31"/>
      <c r="F23" s="31" t="str">
        <f t="shared" si="0"/>
        <v/>
      </c>
      <c r="G23" s="69" t="str">
        <f t="shared" si="1"/>
        <v/>
      </c>
    </row>
    <row r="24" ht="15" customHeight="1" spans="1:7">
      <c r="A24" s="27"/>
      <c r="B24" s="33"/>
      <c r="C24" s="30"/>
      <c r="D24" s="34"/>
      <c r="E24" s="31"/>
      <c r="F24" s="31" t="str">
        <f t="shared" si="0"/>
        <v/>
      </c>
      <c r="G24" s="69" t="str">
        <f t="shared" si="1"/>
        <v/>
      </c>
    </row>
    <row r="25" ht="15" customHeight="1" spans="1:7">
      <c r="A25" s="27"/>
      <c r="B25" s="33"/>
      <c r="C25" s="30"/>
      <c r="D25" s="34"/>
      <c r="E25" s="31"/>
      <c r="F25" s="31" t="str">
        <f t="shared" si="0"/>
        <v/>
      </c>
      <c r="G25" s="69" t="str">
        <f t="shared" si="1"/>
        <v/>
      </c>
    </row>
    <row r="26" ht="15" customHeight="1" spans="1:7">
      <c r="A26" s="27"/>
      <c r="B26" s="33"/>
      <c r="C26" s="30"/>
      <c r="D26" s="34"/>
      <c r="E26" s="31"/>
      <c r="F26" s="31" t="str">
        <f t="shared" si="0"/>
        <v/>
      </c>
      <c r="G26" s="69" t="str">
        <f t="shared" si="1"/>
        <v/>
      </c>
    </row>
    <row r="27" ht="15" customHeight="1" spans="1:7">
      <c r="A27" s="67"/>
      <c r="B27" s="70"/>
      <c r="C27" s="30"/>
      <c r="D27" s="34"/>
      <c r="E27" s="31"/>
      <c r="F27" s="31" t="str">
        <f t="shared" si="0"/>
        <v/>
      </c>
      <c r="G27" s="69" t="str">
        <f t="shared" si="1"/>
        <v/>
      </c>
    </row>
    <row r="28" ht="15" customHeight="1" spans="1:7">
      <c r="A28" s="67"/>
      <c r="B28" s="70"/>
      <c r="C28" s="30"/>
      <c r="D28" s="34"/>
      <c r="E28" s="31"/>
      <c r="F28" s="31" t="str">
        <f t="shared" si="0"/>
        <v/>
      </c>
      <c r="G28" s="69" t="str">
        <f t="shared" si="1"/>
        <v/>
      </c>
    </row>
    <row r="29" s="14" customFormat="1" ht="15" customHeight="1" spans="1:7">
      <c r="A29" s="64" t="s">
        <v>1018</v>
      </c>
      <c r="B29" s="64" t="s">
        <v>213</v>
      </c>
      <c r="C29" s="38">
        <f>SUM(C7:C28)</f>
        <v>0</v>
      </c>
      <c r="D29" s="39">
        <f>SUM(D7:D28)</f>
        <v>0</v>
      </c>
      <c r="E29" s="40">
        <f>SUM(E7:E28)</f>
        <v>0</v>
      </c>
      <c r="F29" s="40" t="str">
        <f t="shared" si="0"/>
        <v/>
      </c>
      <c r="G29" s="71" t="str">
        <f t="shared" si="1"/>
        <v/>
      </c>
    </row>
    <row r="30" ht="15" customHeight="1" spans="1:7">
      <c r="A30" s="15" t="e">
        <f>CONCATENATE(#REF!,#REF!)</f>
        <v>#REF!</v>
      </c>
      <c r="E30" s="15" t="e">
        <f>"评估人员："&amp;#REF!</f>
        <v>#REF!</v>
      </c>
      <c r="G30" s="63" t="s">
        <v>401</v>
      </c>
    </row>
    <row r="31" ht="15" customHeight="1" spans="1:7">
      <c r="A31" s="15" t="e">
        <f>CONCATENATE(#REF!,#REF!,#REF!,#REF!,#REF!,#REF!,#REF!)</f>
        <v>#REF!</v>
      </c>
    </row>
  </sheetData>
  <mergeCells count="2">
    <mergeCell ref="A2:G2"/>
    <mergeCell ref="A3:G3"/>
  </mergeCells>
  <hyperlinks>
    <hyperlink ref="A1" location="索引目录!G6" display="返回索引页"/>
    <hyperlink ref="B1" location="评估结果分类汇总表!B72" display="返回"/>
    <hyperlink ref="B7" location="短期借款!B1" display="短期借款"/>
    <hyperlink ref="B8" location="交易性金融负债!B1" display="交易性金融负债"/>
    <hyperlink ref="B10" location="应付票据!B1" display="应付票据"/>
    <hyperlink ref="B11" location="应付账款!B1" display="应付账款"/>
    <hyperlink ref="B12" location="预收账款!B1" display="预收款项"/>
    <hyperlink ref="B14" location="应付职工薪酬!B1" display="应付职工薪酬"/>
    <hyperlink ref="B15" location="应交税费!B1" display="应交税费"/>
    <hyperlink ref="B16" location="其他应付款汇总!B1" display="其他应付款"/>
    <hyperlink ref="B18" location="一年到期非流动负债!B1" display="一年内到期的非流动负债"/>
    <hyperlink ref="B19" location="其他流动负债!B1" display="其他流动负债"/>
    <hyperlink ref="B9" location="衍生金融负债!B1" display="衍生金融负债"/>
    <hyperlink ref="B13" location="合同负债!B1" display="合同负债"/>
    <hyperlink ref="B17" location="持有侍售负债!B1" display="持有侍售负债"/>
  </hyperlinks>
  <printOptions horizontalCentered="1"/>
  <pageMargins left="0.393700787401575" right="0.393700787401575" top="0.984251968503937" bottom="0.47244094488189" header="0.984251968503937" footer="0.47244094488189"/>
  <pageSetup paperSize="9" fitToHeight="0" orientation="landscape"/>
  <headerFooter alignWithMargins="0">
    <oddFooter>&amp;C&amp;"宋体,常规"&amp;9
&amp;R&amp;"宋体,常规"&amp;9</oddFooter>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73"/>
  <dimension ref="A1:N31"/>
  <sheetViews>
    <sheetView zoomScale="90" zoomScaleNormal="90" zoomScaleSheetLayoutView="90" workbookViewId="0">
      <pane ySplit="6" topLeftCell="A16" activePane="bottomLeft" state="frozen"/>
      <selection/>
      <selection pane="bottomLeft" activeCell="M21" sqref="M21"/>
    </sheetView>
  </sheetViews>
  <sheetFormatPr defaultColWidth="9" defaultRowHeight="15.75" customHeight="1"/>
  <cols>
    <col min="1" max="1" width="7.58333333333333" style="15" customWidth="1"/>
    <col min="2" max="2" width="21.75" style="15" customWidth="1"/>
    <col min="3" max="4" width="9.08333333333333" style="15" customWidth="1"/>
    <col min="5" max="5" width="7.25" style="15" customWidth="1"/>
    <col min="6" max="6" width="8.75" style="15" customWidth="1"/>
    <col min="7" max="7" width="4.75" style="15" customWidth="1"/>
    <col min="8" max="8" width="8.25" style="15" customWidth="1"/>
    <col min="9" max="9" width="12.25" style="15" hidden="1" customWidth="1" outlineLevel="1"/>
    <col min="10" max="10" width="13.75" style="15" customWidth="1" collapsed="1"/>
    <col min="11" max="11" width="10.0833333333333" style="15" customWidth="1"/>
    <col min="12" max="12" width="13.75" style="15" customWidth="1"/>
    <col min="13" max="13" width="10" style="15" customWidth="1"/>
    <col min="14" max="14" width="7.75" style="15" customWidth="1"/>
    <col min="15" max="16384" width="9" style="15"/>
  </cols>
  <sheetData>
    <row r="1" s="11" customFormat="1" ht="10.5" spans="1:14">
      <c r="A1" s="78" t="s">
        <v>412</v>
      </c>
      <c r="B1" s="17" t="s">
        <v>362</v>
      </c>
      <c r="C1" s="18"/>
      <c r="D1" s="18"/>
      <c r="E1" s="18"/>
      <c r="F1" s="18"/>
      <c r="G1" s="18"/>
      <c r="H1" s="18"/>
      <c r="I1" s="18"/>
      <c r="J1" s="18"/>
      <c r="K1" s="18"/>
      <c r="L1" s="18"/>
      <c r="M1" s="18"/>
      <c r="N1" s="18"/>
    </row>
    <row r="2" s="12" customFormat="1" ht="30" customHeight="1" spans="1:14">
      <c r="A2" s="19" t="s">
        <v>1019</v>
      </c>
      <c r="B2" s="19"/>
      <c r="C2" s="19"/>
      <c r="D2" s="19"/>
      <c r="E2" s="19"/>
      <c r="F2" s="19"/>
      <c r="G2" s="19"/>
      <c r="H2" s="19"/>
      <c r="I2" s="19"/>
      <c r="J2" s="19"/>
      <c r="K2" s="19"/>
      <c r="L2" s="19"/>
      <c r="M2" s="19"/>
      <c r="N2" s="19"/>
    </row>
    <row r="3" ht="15" customHeight="1" spans="1:14">
      <c r="A3" s="20" t="e">
        <f>CONCATENATE(#REF!,#REF!,#REF!,#REF!,#REF!,#REF!,#REF!)</f>
        <v>#REF!</v>
      </c>
      <c r="B3" s="20"/>
      <c r="C3" s="20"/>
      <c r="D3" s="20"/>
      <c r="E3" s="20"/>
      <c r="F3" s="20"/>
      <c r="G3" s="20"/>
      <c r="H3" s="20"/>
      <c r="I3" s="20"/>
      <c r="J3" s="21"/>
      <c r="K3" s="21"/>
      <c r="L3" s="21"/>
      <c r="M3" s="21"/>
      <c r="N3" s="21"/>
    </row>
    <row r="4" ht="15" customHeight="1" spans="1:14">
      <c r="A4" s="20"/>
      <c r="B4" s="20"/>
      <c r="C4" s="20"/>
      <c r="D4" s="20"/>
      <c r="E4" s="20"/>
      <c r="F4" s="20"/>
      <c r="G4" s="20"/>
      <c r="H4" s="20"/>
      <c r="I4" s="20"/>
      <c r="J4" s="21"/>
      <c r="K4" s="21"/>
      <c r="L4" s="21"/>
      <c r="M4" s="21"/>
      <c r="N4" s="22" t="s">
        <v>1020</v>
      </c>
    </row>
    <row r="5" ht="15" customHeight="1" spans="1:14">
      <c r="A5" s="23" t="e">
        <f>#REF!&amp;#REF!</f>
        <v>#REF!</v>
      </c>
      <c r="N5" s="22" t="s">
        <v>282</v>
      </c>
    </row>
    <row r="6" s="13" customFormat="1" ht="25.15" customHeight="1" spans="1:14">
      <c r="A6" s="24" t="s">
        <v>283</v>
      </c>
      <c r="B6" s="24" t="s">
        <v>1021</v>
      </c>
      <c r="C6" s="24" t="s">
        <v>486</v>
      </c>
      <c r="D6" s="24" t="s">
        <v>619</v>
      </c>
      <c r="E6" s="24" t="s">
        <v>1022</v>
      </c>
      <c r="F6" s="89" t="s">
        <v>1023</v>
      </c>
      <c r="G6" s="24" t="s">
        <v>416</v>
      </c>
      <c r="H6" s="24" t="s">
        <v>1024</v>
      </c>
      <c r="I6" s="25" t="s">
        <v>243</v>
      </c>
      <c r="J6" s="26" t="s">
        <v>244</v>
      </c>
      <c r="K6" s="24" t="s">
        <v>1025</v>
      </c>
      <c r="L6" s="24" t="s">
        <v>245</v>
      </c>
      <c r="M6" s="24" t="s">
        <v>285</v>
      </c>
      <c r="N6" s="24" t="s">
        <v>419</v>
      </c>
    </row>
    <row r="7" ht="15" customHeight="1" spans="1:14">
      <c r="A7" s="27"/>
      <c r="B7" s="28"/>
      <c r="C7" s="73"/>
      <c r="D7" s="73"/>
      <c r="E7" s="74"/>
      <c r="F7" s="74"/>
      <c r="G7" s="27"/>
      <c r="H7" s="31"/>
      <c r="I7" s="30"/>
      <c r="J7" s="34"/>
      <c r="K7" s="75"/>
      <c r="L7" s="31"/>
      <c r="M7" s="31" t="str">
        <f>IF(OR(J7=0,L7=0),"",(L7-J7)/ABS(J7)*100)</f>
        <v/>
      </c>
      <c r="N7" s="33"/>
    </row>
    <row r="8" ht="15" customHeight="1" spans="1:14">
      <c r="A8" s="27"/>
      <c r="B8" s="28"/>
      <c r="C8" s="73"/>
      <c r="D8" s="73"/>
      <c r="E8" s="74"/>
      <c r="F8" s="74"/>
      <c r="G8" s="27"/>
      <c r="H8" s="31"/>
      <c r="I8" s="30"/>
      <c r="J8" s="34"/>
      <c r="K8" s="75"/>
      <c r="L8" s="31"/>
      <c r="M8" s="31" t="str">
        <f t="shared" ref="M8:M31" si="0">IF(OR(J8=0,L8=0),"",(L8-J8)/ABS(J8)*100)</f>
        <v/>
      </c>
      <c r="N8" s="33"/>
    </row>
    <row r="9" ht="15" customHeight="1" spans="1:14">
      <c r="A9" s="27"/>
      <c r="B9" s="28"/>
      <c r="C9" s="73"/>
      <c r="D9" s="73"/>
      <c r="E9" s="74"/>
      <c r="F9" s="74"/>
      <c r="G9" s="27"/>
      <c r="H9" s="31"/>
      <c r="I9" s="30"/>
      <c r="J9" s="34"/>
      <c r="K9" s="75"/>
      <c r="L9" s="31"/>
      <c r="M9" s="31" t="str">
        <f t="shared" si="0"/>
        <v/>
      </c>
      <c r="N9" s="33"/>
    </row>
    <row r="10" ht="15" customHeight="1" spans="1:14">
      <c r="A10" s="27"/>
      <c r="B10" s="28"/>
      <c r="C10" s="73"/>
      <c r="D10" s="73"/>
      <c r="E10" s="74"/>
      <c r="F10" s="74"/>
      <c r="G10" s="27"/>
      <c r="H10" s="31"/>
      <c r="I10" s="30"/>
      <c r="J10" s="34"/>
      <c r="K10" s="75"/>
      <c r="L10" s="31"/>
      <c r="M10" s="31" t="str">
        <f t="shared" si="0"/>
        <v/>
      </c>
      <c r="N10" s="33"/>
    </row>
    <row r="11" ht="15" customHeight="1" spans="1:14">
      <c r="A11" s="27"/>
      <c r="B11" s="28"/>
      <c r="C11" s="73"/>
      <c r="D11" s="73"/>
      <c r="E11" s="74"/>
      <c r="F11" s="74"/>
      <c r="G11" s="27"/>
      <c r="H11" s="31"/>
      <c r="I11" s="30"/>
      <c r="J11" s="34"/>
      <c r="K11" s="75"/>
      <c r="L11" s="31"/>
      <c r="M11" s="31" t="str">
        <f t="shared" si="0"/>
        <v/>
      </c>
      <c r="N11" s="33"/>
    </row>
    <row r="12" ht="15" customHeight="1" spans="1:14">
      <c r="A12" s="27"/>
      <c r="B12" s="28"/>
      <c r="C12" s="73"/>
      <c r="D12" s="73"/>
      <c r="E12" s="74"/>
      <c r="F12" s="74"/>
      <c r="G12" s="27"/>
      <c r="H12" s="31"/>
      <c r="I12" s="30"/>
      <c r="J12" s="34"/>
      <c r="K12" s="75"/>
      <c r="L12" s="31"/>
      <c r="M12" s="31" t="str">
        <f t="shared" si="0"/>
        <v/>
      </c>
      <c r="N12" s="33"/>
    </row>
    <row r="13" ht="15" customHeight="1" spans="1:14">
      <c r="A13" s="27"/>
      <c r="B13" s="28"/>
      <c r="C13" s="73"/>
      <c r="D13" s="73"/>
      <c r="E13" s="74"/>
      <c r="F13" s="74"/>
      <c r="G13" s="27"/>
      <c r="H13" s="31"/>
      <c r="I13" s="30"/>
      <c r="J13" s="34"/>
      <c r="K13" s="75"/>
      <c r="L13" s="31"/>
      <c r="M13" s="31" t="str">
        <f t="shared" si="0"/>
        <v/>
      </c>
      <c r="N13" s="33"/>
    </row>
    <row r="14" ht="15" customHeight="1" spans="1:14">
      <c r="A14" s="27"/>
      <c r="B14" s="28"/>
      <c r="C14" s="73"/>
      <c r="D14" s="73"/>
      <c r="E14" s="74"/>
      <c r="F14" s="74"/>
      <c r="G14" s="27"/>
      <c r="H14" s="31"/>
      <c r="I14" s="30"/>
      <c r="J14" s="34"/>
      <c r="K14" s="75"/>
      <c r="L14" s="31"/>
      <c r="M14" s="31" t="str">
        <f t="shared" si="0"/>
        <v/>
      </c>
      <c r="N14" s="33"/>
    </row>
    <row r="15" ht="15" customHeight="1" spans="1:14">
      <c r="A15" s="27"/>
      <c r="B15" s="28"/>
      <c r="C15" s="73"/>
      <c r="D15" s="73"/>
      <c r="E15" s="74"/>
      <c r="F15" s="74"/>
      <c r="G15" s="27"/>
      <c r="H15" s="31"/>
      <c r="I15" s="30"/>
      <c r="J15" s="34"/>
      <c r="K15" s="75"/>
      <c r="L15" s="31"/>
      <c r="M15" s="31" t="str">
        <f t="shared" si="0"/>
        <v/>
      </c>
      <c r="N15" s="33"/>
    </row>
    <row r="16" ht="15" customHeight="1" spans="1:14">
      <c r="A16" s="27"/>
      <c r="B16" s="28"/>
      <c r="C16" s="73"/>
      <c r="D16" s="73"/>
      <c r="E16" s="74"/>
      <c r="F16" s="74"/>
      <c r="G16" s="27"/>
      <c r="H16" s="31"/>
      <c r="I16" s="30"/>
      <c r="J16" s="34"/>
      <c r="K16" s="75"/>
      <c r="L16" s="31"/>
      <c r="M16" s="31" t="str">
        <f t="shared" si="0"/>
        <v/>
      </c>
      <c r="N16" s="33"/>
    </row>
    <row r="17" ht="15" customHeight="1" spans="1:14">
      <c r="A17" s="27"/>
      <c r="B17" s="28"/>
      <c r="C17" s="73"/>
      <c r="D17" s="73"/>
      <c r="E17" s="74"/>
      <c r="F17" s="74"/>
      <c r="G17" s="27"/>
      <c r="H17" s="31"/>
      <c r="I17" s="30"/>
      <c r="J17" s="34"/>
      <c r="K17" s="75"/>
      <c r="L17" s="31"/>
      <c r="M17" s="31" t="str">
        <f t="shared" si="0"/>
        <v/>
      </c>
      <c r="N17" s="33"/>
    </row>
    <row r="18" ht="15" customHeight="1" spans="1:14">
      <c r="A18" s="27"/>
      <c r="B18" s="28"/>
      <c r="C18" s="73"/>
      <c r="D18" s="73"/>
      <c r="E18" s="74"/>
      <c r="F18" s="74"/>
      <c r="G18" s="27"/>
      <c r="H18" s="31"/>
      <c r="I18" s="30"/>
      <c r="J18" s="34"/>
      <c r="K18" s="75"/>
      <c r="L18" s="31"/>
      <c r="M18" s="31" t="str">
        <f t="shared" si="0"/>
        <v/>
      </c>
      <c r="N18" s="33"/>
    </row>
    <row r="19" ht="15" customHeight="1" spans="1:14">
      <c r="A19" s="27"/>
      <c r="B19" s="28"/>
      <c r="C19" s="73"/>
      <c r="D19" s="73"/>
      <c r="E19" s="74"/>
      <c r="F19" s="74"/>
      <c r="G19" s="27"/>
      <c r="H19" s="31"/>
      <c r="I19" s="30"/>
      <c r="J19" s="34"/>
      <c r="K19" s="75"/>
      <c r="L19" s="31"/>
      <c r="M19" s="31" t="str">
        <f t="shared" si="0"/>
        <v/>
      </c>
      <c r="N19" s="33"/>
    </row>
    <row r="20" ht="15" customHeight="1" spans="1:14">
      <c r="A20" s="27"/>
      <c r="B20" s="28"/>
      <c r="C20" s="73"/>
      <c r="D20" s="73"/>
      <c r="E20" s="74"/>
      <c r="F20" s="74"/>
      <c r="G20" s="27"/>
      <c r="H20" s="31"/>
      <c r="I20" s="30"/>
      <c r="J20" s="34"/>
      <c r="K20" s="75"/>
      <c r="L20" s="31"/>
      <c r="M20" s="31" t="str">
        <f t="shared" si="0"/>
        <v/>
      </c>
      <c r="N20" s="33"/>
    </row>
    <row r="21" ht="15" customHeight="1" spans="1:14">
      <c r="A21" s="27"/>
      <c r="B21" s="28"/>
      <c r="C21" s="73"/>
      <c r="D21" s="73"/>
      <c r="E21" s="74"/>
      <c r="F21" s="74"/>
      <c r="G21" s="27"/>
      <c r="H21" s="31"/>
      <c r="I21" s="30"/>
      <c r="J21" s="34"/>
      <c r="K21" s="75"/>
      <c r="L21" s="31"/>
      <c r="M21" s="31" t="str">
        <f t="shared" si="0"/>
        <v/>
      </c>
      <c r="N21" s="33"/>
    </row>
    <row r="22" ht="15" customHeight="1" spans="1:14">
      <c r="A22" s="27"/>
      <c r="B22" s="28"/>
      <c r="C22" s="73"/>
      <c r="D22" s="73"/>
      <c r="E22" s="74"/>
      <c r="F22" s="74"/>
      <c r="G22" s="27"/>
      <c r="H22" s="31"/>
      <c r="I22" s="30"/>
      <c r="J22" s="34"/>
      <c r="K22" s="75"/>
      <c r="L22" s="31"/>
      <c r="M22" s="31" t="str">
        <f t="shared" si="0"/>
        <v/>
      </c>
      <c r="N22" s="33"/>
    </row>
    <row r="23" ht="15" customHeight="1" spans="1:14">
      <c r="A23" s="27"/>
      <c r="B23" s="28"/>
      <c r="C23" s="73"/>
      <c r="D23" s="73"/>
      <c r="E23" s="74"/>
      <c r="F23" s="74"/>
      <c r="G23" s="27"/>
      <c r="H23" s="31"/>
      <c r="I23" s="30"/>
      <c r="J23" s="34"/>
      <c r="K23" s="75"/>
      <c r="L23" s="31"/>
      <c r="M23" s="31" t="str">
        <f t="shared" si="0"/>
        <v/>
      </c>
      <c r="N23" s="33"/>
    </row>
    <row r="24" ht="15" customHeight="1" spans="1:14">
      <c r="A24" s="27"/>
      <c r="B24" s="28"/>
      <c r="C24" s="73"/>
      <c r="D24" s="73"/>
      <c r="E24" s="74"/>
      <c r="F24" s="74"/>
      <c r="G24" s="27"/>
      <c r="H24" s="31"/>
      <c r="I24" s="30"/>
      <c r="J24" s="34"/>
      <c r="K24" s="75"/>
      <c r="L24" s="31"/>
      <c r="M24" s="31" t="str">
        <f t="shared" si="0"/>
        <v/>
      </c>
      <c r="N24" s="33"/>
    </row>
    <row r="25" ht="15" customHeight="1" spans="1:14">
      <c r="A25" s="27"/>
      <c r="B25" s="28"/>
      <c r="C25" s="73"/>
      <c r="D25" s="73"/>
      <c r="E25" s="74"/>
      <c r="F25" s="74"/>
      <c r="G25" s="27"/>
      <c r="H25" s="31"/>
      <c r="I25" s="30"/>
      <c r="J25" s="34"/>
      <c r="K25" s="75"/>
      <c r="L25" s="31"/>
      <c r="M25" s="31" t="str">
        <f t="shared" si="0"/>
        <v/>
      </c>
      <c r="N25" s="33"/>
    </row>
    <row r="26" ht="15" customHeight="1" spans="1:14">
      <c r="A26" s="27"/>
      <c r="B26" s="28"/>
      <c r="C26" s="73"/>
      <c r="D26" s="73"/>
      <c r="E26" s="74"/>
      <c r="F26" s="74"/>
      <c r="G26" s="27"/>
      <c r="H26" s="31"/>
      <c r="I26" s="30"/>
      <c r="J26" s="34"/>
      <c r="K26" s="75"/>
      <c r="L26" s="31"/>
      <c r="M26" s="31" t="str">
        <f t="shared" si="0"/>
        <v/>
      </c>
      <c r="N26" s="33"/>
    </row>
    <row r="27" ht="15" customHeight="1" spans="1:14">
      <c r="A27" s="27"/>
      <c r="B27" s="28"/>
      <c r="C27" s="73"/>
      <c r="D27" s="73"/>
      <c r="E27" s="74"/>
      <c r="F27" s="74"/>
      <c r="G27" s="27"/>
      <c r="H27" s="31"/>
      <c r="I27" s="30"/>
      <c r="J27" s="34"/>
      <c r="K27" s="75"/>
      <c r="L27" s="31"/>
      <c r="M27" s="31" t="str">
        <f t="shared" si="0"/>
        <v/>
      </c>
      <c r="N27" s="33"/>
    </row>
    <row r="28" ht="15" customHeight="1" spans="1:14">
      <c r="A28" s="27"/>
      <c r="B28" s="28"/>
      <c r="C28" s="73"/>
      <c r="D28" s="73"/>
      <c r="E28" s="74"/>
      <c r="F28" s="74"/>
      <c r="G28" s="27"/>
      <c r="H28" s="31"/>
      <c r="I28" s="30"/>
      <c r="J28" s="34"/>
      <c r="K28" s="75"/>
      <c r="L28" s="31"/>
      <c r="M28" s="31" t="str">
        <f t="shared" si="0"/>
        <v/>
      </c>
      <c r="N28" s="33"/>
    </row>
    <row r="29" ht="15" customHeight="1" spans="1:14">
      <c r="A29" s="27"/>
      <c r="B29" s="28"/>
      <c r="C29" s="73"/>
      <c r="D29" s="73"/>
      <c r="E29" s="74"/>
      <c r="F29" s="74"/>
      <c r="G29" s="27"/>
      <c r="H29" s="31"/>
      <c r="I29" s="30"/>
      <c r="J29" s="34"/>
      <c r="K29" s="75"/>
      <c r="L29" s="31"/>
      <c r="M29" s="31" t="str">
        <f t="shared" si="0"/>
        <v/>
      </c>
      <c r="N29" s="33"/>
    </row>
    <row r="30" ht="15" customHeight="1" spans="1:14">
      <c r="A30" s="27"/>
      <c r="B30" s="28"/>
      <c r="C30" s="73"/>
      <c r="D30" s="73"/>
      <c r="E30" s="74"/>
      <c r="F30" s="74"/>
      <c r="G30" s="27"/>
      <c r="H30" s="31"/>
      <c r="I30" s="30"/>
      <c r="J30" s="34"/>
      <c r="K30" s="75"/>
      <c r="L30" s="31"/>
      <c r="M30" s="31" t="str">
        <f t="shared" si="0"/>
        <v/>
      </c>
      <c r="N30" s="33"/>
    </row>
    <row r="31" s="14" customFormat="1" ht="15" customHeight="1" spans="1:14">
      <c r="A31" s="35" t="s">
        <v>1026</v>
      </c>
      <c r="B31" s="36"/>
      <c r="C31" s="76"/>
      <c r="D31" s="76"/>
      <c r="E31" s="79"/>
      <c r="F31" s="79"/>
      <c r="G31" s="24"/>
      <c r="H31" s="40"/>
      <c r="I31" s="38">
        <f>SUM(I7:I30)</f>
        <v>0</v>
      </c>
      <c r="J31" s="39">
        <f>SUM(J7:J30)</f>
        <v>0</v>
      </c>
      <c r="K31" s="59"/>
      <c r="L31" s="40">
        <f>SUM(L7:L30)</f>
        <v>0</v>
      </c>
      <c r="M31" s="31" t="str">
        <f t="shared" si="0"/>
        <v/>
      </c>
      <c r="N31" s="41"/>
    </row>
  </sheetData>
  <mergeCells count="3">
    <mergeCell ref="A2:N2"/>
    <mergeCell ref="A3:N3"/>
    <mergeCell ref="A31:B31"/>
  </mergeCells>
  <hyperlinks>
    <hyperlink ref="A1" location="索引目录!I6" display="返回索引页"/>
    <hyperlink ref="B1" location="流动负债汇总!B6"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dimension ref="A1:I31"/>
  <sheetViews>
    <sheetView zoomScale="90" zoomScaleNormal="90" zoomScaleSheetLayoutView="90" workbookViewId="0">
      <pane ySplit="6" topLeftCell="A7" activePane="bottomLeft" state="frozen"/>
      <selection/>
      <selection pane="bottomLeft" activeCell="M21" sqref="M21"/>
    </sheetView>
  </sheetViews>
  <sheetFormatPr defaultColWidth="9" defaultRowHeight="15.75" customHeight="1"/>
  <cols>
    <col min="1" max="1" width="7.58333333333333" style="15" customWidth="1"/>
    <col min="2" max="2" width="30.0833333333333" style="15" customWidth="1"/>
    <col min="3" max="3" width="11.25" style="15" customWidth="1"/>
    <col min="4" max="4" width="15.3333333333333" style="15" customWidth="1"/>
    <col min="5" max="5" width="16.5" style="15" hidden="1" customWidth="1" outlineLevel="1"/>
    <col min="6" max="6" width="20.5833333333333" style="15" customWidth="1" collapsed="1"/>
    <col min="7" max="7" width="20.5833333333333" style="15" customWidth="1"/>
    <col min="8" max="8" width="11.5833333333333" style="15" customWidth="1"/>
    <col min="9" max="9" width="11.8333333333333" style="15" customWidth="1"/>
    <col min="10" max="16384" width="9" style="15"/>
  </cols>
  <sheetData>
    <row r="1" s="11" customFormat="1" ht="10.5" spans="1:9">
      <c r="A1" s="78" t="s">
        <v>412</v>
      </c>
      <c r="B1" s="17" t="s">
        <v>362</v>
      </c>
      <c r="C1" s="18"/>
      <c r="D1" s="18"/>
      <c r="E1" s="18"/>
      <c r="F1" s="18"/>
      <c r="G1" s="18"/>
      <c r="H1" s="18"/>
      <c r="I1" s="18"/>
    </row>
    <row r="2" s="12" customFormat="1" ht="30" customHeight="1" spans="1:9">
      <c r="A2" s="19" t="s">
        <v>1027</v>
      </c>
      <c r="B2" s="19"/>
      <c r="C2" s="19"/>
      <c r="D2" s="19"/>
      <c r="E2" s="19"/>
      <c r="F2" s="19"/>
      <c r="G2" s="19"/>
      <c r="H2" s="19"/>
      <c r="I2" s="19"/>
    </row>
    <row r="3" ht="15" customHeight="1" spans="1:9">
      <c r="A3" s="20" t="e">
        <f>CONCATENATE(#REF!,#REF!,#REF!,#REF!,#REF!,#REF!,#REF!)</f>
        <v>#REF!</v>
      </c>
      <c r="B3" s="20"/>
      <c r="C3" s="20"/>
      <c r="D3" s="20"/>
      <c r="E3" s="20"/>
      <c r="F3" s="20"/>
      <c r="G3" s="20"/>
      <c r="H3" s="20"/>
      <c r="I3" s="21"/>
    </row>
    <row r="4" ht="15" customHeight="1" spans="1:9">
      <c r="A4" s="20"/>
      <c r="B4" s="20"/>
      <c r="C4" s="20"/>
      <c r="D4" s="20"/>
      <c r="E4" s="20"/>
      <c r="F4" s="20"/>
      <c r="G4" s="20"/>
      <c r="H4" s="20"/>
      <c r="I4" s="22" t="s">
        <v>1028</v>
      </c>
    </row>
    <row r="5" ht="15" customHeight="1" spans="1:9">
      <c r="A5" s="23" t="e">
        <f>#REF!&amp;#REF!</f>
        <v>#REF!</v>
      </c>
      <c r="I5" s="22" t="s">
        <v>282</v>
      </c>
    </row>
    <row r="6" s="13" customFormat="1" ht="25.15" customHeight="1" spans="1:9">
      <c r="A6" s="24" t="s">
        <v>283</v>
      </c>
      <c r="B6" s="24" t="s">
        <v>472</v>
      </c>
      <c r="C6" s="24" t="s">
        <v>486</v>
      </c>
      <c r="D6" s="24" t="s">
        <v>485</v>
      </c>
      <c r="E6" s="25" t="s">
        <v>243</v>
      </c>
      <c r="F6" s="26" t="s">
        <v>244</v>
      </c>
      <c r="G6" s="24" t="s">
        <v>245</v>
      </c>
      <c r="H6" s="24" t="s">
        <v>285</v>
      </c>
      <c r="I6" s="24" t="s">
        <v>419</v>
      </c>
    </row>
    <row r="7" ht="15" customHeight="1" spans="1:9">
      <c r="A7" s="27"/>
      <c r="B7" s="28"/>
      <c r="C7" s="29"/>
      <c r="D7" s="28"/>
      <c r="E7" s="30"/>
      <c r="F7" s="31"/>
      <c r="G7" s="31"/>
      <c r="H7" s="31" t="str">
        <f>IF(OR(F7=0,G7=0),"",(G7-F7)/ABS(F7)*100)</f>
        <v/>
      </c>
      <c r="I7" s="33"/>
    </row>
    <row r="8" ht="15" customHeight="1" spans="1:9">
      <c r="A8" s="27"/>
      <c r="B8" s="28"/>
      <c r="C8" s="29"/>
      <c r="D8" s="28"/>
      <c r="E8" s="30"/>
      <c r="F8" s="31"/>
      <c r="G8" s="31"/>
      <c r="H8" s="31" t="str">
        <f t="shared" ref="H8:H31" si="0">IF(OR(F8=0,G8=0),"",(G8-F8)/ABS(F8)*100)</f>
        <v/>
      </c>
      <c r="I8" s="33"/>
    </row>
    <row r="9" ht="15" customHeight="1" spans="1:9">
      <c r="A9" s="27"/>
      <c r="B9" s="28"/>
      <c r="C9" s="29"/>
      <c r="D9" s="28"/>
      <c r="E9" s="30"/>
      <c r="F9" s="31"/>
      <c r="G9" s="31"/>
      <c r="H9" s="31" t="str">
        <f t="shared" si="0"/>
        <v/>
      </c>
      <c r="I9" s="33"/>
    </row>
    <row r="10" ht="15" customHeight="1" spans="1:9">
      <c r="A10" s="27"/>
      <c r="B10" s="28"/>
      <c r="C10" s="29"/>
      <c r="D10" s="28"/>
      <c r="E10" s="30"/>
      <c r="F10" s="34"/>
      <c r="G10" s="31"/>
      <c r="H10" s="31" t="str">
        <f t="shared" si="0"/>
        <v/>
      </c>
      <c r="I10" s="33"/>
    </row>
    <row r="11" ht="15" customHeight="1" spans="1:9">
      <c r="A11" s="27"/>
      <c r="B11" s="28"/>
      <c r="C11" s="29"/>
      <c r="D11" s="28"/>
      <c r="E11" s="30"/>
      <c r="F11" s="34"/>
      <c r="G11" s="31"/>
      <c r="H11" s="31" t="str">
        <f t="shared" si="0"/>
        <v/>
      </c>
      <c r="I11" s="33"/>
    </row>
    <row r="12" ht="15" customHeight="1" spans="1:9">
      <c r="A12" s="27"/>
      <c r="B12" s="28"/>
      <c r="C12" s="29"/>
      <c r="D12" s="28"/>
      <c r="E12" s="30"/>
      <c r="F12" s="34"/>
      <c r="G12" s="31"/>
      <c r="H12" s="31" t="str">
        <f t="shared" si="0"/>
        <v/>
      </c>
      <c r="I12" s="33"/>
    </row>
    <row r="13" ht="15" customHeight="1" spans="1:9">
      <c r="A13" s="27"/>
      <c r="B13" s="28"/>
      <c r="C13" s="29"/>
      <c r="D13" s="28"/>
      <c r="E13" s="30"/>
      <c r="F13" s="34"/>
      <c r="G13" s="31"/>
      <c r="H13" s="31" t="str">
        <f t="shared" si="0"/>
        <v/>
      </c>
      <c r="I13" s="33"/>
    </row>
    <row r="14" ht="15" customHeight="1" spans="1:9">
      <c r="A14" s="27"/>
      <c r="B14" s="28"/>
      <c r="C14" s="29"/>
      <c r="D14" s="28"/>
      <c r="E14" s="30"/>
      <c r="F14" s="34"/>
      <c r="G14" s="31"/>
      <c r="H14" s="31" t="str">
        <f t="shared" si="0"/>
        <v/>
      </c>
      <c r="I14" s="33"/>
    </row>
    <row r="15" ht="15" customHeight="1" spans="1:9">
      <c r="A15" s="27"/>
      <c r="B15" s="28"/>
      <c r="C15" s="29"/>
      <c r="D15" s="28"/>
      <c r="E15" s="30"/>
      <c r="F15" s="34"/>
      <c r="G15" s="31"/>
      <c r="H15" s="31" t="str">
        <f t="shared" si="0"/>
        <v/>
      </c>
      <c r="I15" s="33"/>
    </row>
    <row r="16" ht="15" customHeight="1" spans="1:9">
      <c r="A16" s="27"/>
      <c r="B16" s="28"/>
      <c r="C16" s="29"/>
      <c r="D16" s="28"/>
      <c r="E16" s="30"/>
      <c r="F16" s="34"/>
      <c r="G16" s="31"/>
      <c r="H16" s="31" t="str">
        <f t="shared" si="0"/>
        <v/>
      </c>
      <c r="I16" s="33"/>
    </row>
    <row r="17" ht="15" customHeight="1" spans="1:9">
      <c r="A17" s="27"/>
      <c r="B17" s="28"/>
      <c r="C17" s="29"/>
      <c r="D17" s="28"/>
      <c r="E17" s="30"/>
      <c r="F17" s="34"/>
      <c r="G17" s="31"/>
      <c r="H17" s="31" t="str">
        <f t="shared" si="0"/>
        <v/>
      </c>
      <c r="I17" s="33"/>
    </row>
    <row r="18" ht="15" customHeight="1" spans="1:9">
      <c r="A18" s="27"/>
      <c r="B18" s="28"/>
      <c r="C18" s="29"/>
      <c r="D18" s="28"/>
      <c r="E18" s="30"/>
      <c r="F18" s="34"/>
      <c r="G18" s="31"/>
      <c r="H18" s="31" t="str">
        <f t="shared" si="0"/>
        <v/>
      </c>
      <c r="I18" s="33"/>
    </row>
    <row r="19" ht="15" customHeight="1" spans="1:9">
      <c r="A19" s="27"/>
      <c r="B19" s="28"/>
      <c r="C19" s="29"/>
      <c r="D19" s="28"/>
      <c r="E19" s="30"/>
      <c r="F19" s="34"/>
      <c r="G19" s="31"/>
      <c r="H19" s="31" t="str">
        <f t="shared" si="0"/>
        <v/>
      </c>
      <c r="I19" s="33"/>
    </row>
    <row r="20" ht="15" customHeight="1" spans="1:9">
      <c r="A20" s="27"/>
      <c r="B20" s="28"/>
      <c r="C20" s="29"/>
      <c r="D20" s="28"/>
      <c r="E20" s="30"/>
      <c r="F20" s="34"/>
      <c r="G20" s="31"/>
      <c r="H20" s="31" t="str">
        <f t="shared" si="0"/>
        <v/>
      </c>
      <c r="I20" s="33"/>
    </row>
    <row r="21" ht="15" customHeight="1" spans="1:9">
      <c r="A21" s="27"/>
      <c r="B21" s="28"/>
      <c r="C21" s="29"/>
      <c r="D21" s="28"/>
      <c r="E21" s="30"/>
      <c r="F21" s="34"/>
      <c r="G21" s="31"/>
      <c r="H21" s="31" t="str">
        <f t="shared" si="0"/>
        <v/>
      </c>
      <c r="I21" s="33"/>
    </row>
    <row r="22" ht="15" customHeight="1" spans="1:9">
      <c r="A22" s="27"/>
      <c r="B22" s="28"/>
      <c r="C22" s="29"/>
      <c r="D22" s="28"/>
      <c r="E22" s="30"/>
      <c r="F22" s="34"/>
      <c r="G22" s="31"/>
      <c r="H22" s="31" t="str">
        <f t="shared" si="0"/>
        <v/>
      </c>
      <c r="I22" s="33"/>
    </row>
    <row r="23" ht="15" customHeight="1" spans="1:9">
      <c r="A23" s="27"/>
      <c r="B23" s="28"/>
      <c r="C23" s="29"/>
      <c r="D23" s="28"/>
      <c r="E23" s="30"/>
      <c r="F23" s="34"/>
      <c r="G23" s="31"/>
      <c r="H23" s="31" t="str">
        <f t="shared" si="0"/>
        <v/>
      </c>
      <c r="I23" s="33"/>
    </row>
    <row r="24" ht="15" customHeight="1" spans="1:9">
      <c r="A24" s="27"/>
      <c r="B24" s="28"/>
      <c r="C24" s="29"/>
      <c r="D24" s="28"/>
      <c r="E24" s="30"/>
      <c r="F24" s="34"/>
      <c r="G24" s="31"/>
      <c r="H24" s="31" t="str">
        <f t="shared" si="0"/>
        <v/>
      </c>
      <c r="I24" s="33"/>
    </row>
    <row r="25" ht="15" customHeight="1" spans="1:9">
      <c r="A25" s="27"/>
      <c r="B25" s="28"/>
      <c r="C25" s="29"/>
      <c r="D25" s="28"/>
      <c r="E25" s="30"/>
      <c r="F25" s="34"/>
      <c r="G25" s="31"/>
      <c r="H25" s="31" t="str">
        <f t="shared" si="0"/>
        <v/>
      </c>
      <c r="I25" s="33"/>
    </row>
    <row r="26" ht="15" customHeight="1" spans="1:9">
      <c r="A26" s="27"/>
      <c r="B26" s="28"/>
      <c r="C26" s="29"/>
      <c r="D26" s="28"/>
      <c r="E26" s="30"/>
      <c r="F26" s="34"/>
      <c r="G26" s="31"/>
      <c r="H26" s="31" t="str">
        <f t="shared" si="0"/>
        <v/>
      </c>
      <c r="I26" s="33"/>
    </row>
    <row r="27" ht="15" customHeight="1" spans="1:9">
      <c r="A27" s="27"/>
      <c r="B27" s="28"/>
      <c r="C27" s="29"/>
      <c r="D27" s="28"/>
      <c r="E27" s="30"/>
      <c r="F27" s="34"/>
      <c r="G27" s="31"/>
      <c r="H27" s="31" t="str">
        <f t="shared" si="0"/>
        <v/>
      </c>
      <c r="I27" s="33"/>
    </row>
    <row r="28" ht="15" customHeight="1" spans="1:9">
      <c r="A28" s="27"/>
      <c r="B28" s="28"/>
      <c r="C28" s="29"/>
      <c r="D28" s="28"/>
      <c r="E28" s="30"/>
      <c r="F28" s="34"/>
      <c r="G28" s="31"/>
      <c r="H28" s="31" t="str">
        <f t="shared" si="0"/>
        <v/>
      </c>
      <c r="I28" s="33"/>
    </row>
    <row r="29" ht="15" customHeight="1" spans="1:9">
      <c r="A29" s="27"/>
      <c r="B29" s="28"/>
      <c r="C29" s="29"/>
      <c r="D29" s="28"/>
      <c r="E29" s="30"/>
      <c r="F29" s="34"/>
      <c r="G29" s="31"/>
      <c r="H29" s="31" t="str">
        <f t="shared" si="0"/>
        <v/>
      </c>
      <c r="I29" s="33"/>
    </row>
    <row r="30" ht="15" customHeight="1" spans="1:9">
      <c r="A30" s="27"/>
      <c r="B30" s="28"/>
      <c r="C30" s="29"/>
      <c r="D30" s="28"/>
      <c r="E30" s="30"/>
      <c r="F30" s="34"/>
      <c r="G30" s="31"/>
      <c r="H30" s="31" t="str">
        <f t="shared" si="0"/>
        <v/>
      </c>
      <c r="I30" s="33"/>
    </row>
    <row r="31" s="14" customFormat="1" ht="15" customHeight="1" spans="1:9">
      <c r="A31" s="35" t="s">
        <v>1029</v>
      </c>
      <c r="B31" s="36"/>
      <c r="C31" s="37"/>
      <c r="D31" s="24"/>
      <c r="E31" s="38">
        <f>SUM(E7:E30)</f>
        <v>0</v>
      </c>
      <c r="F31" s="39">
        <f>SUM(F7:F30)</f>
        <v>0</v>
      </c>
      <c r="G31" s="40">
        <f>SUM(G7:G30)</f>
        <v>0</v>
      </c>
      <c r="H31" s="31" t="str">
        <f t="shared" si="0"/>
        <v/>
      </c>
      <c r="I31" s="41"/>
    </row>
  </sheetData>
  <mergeCells count="3">
    <mergeCell ref="A2:I2"/>
    <mergeCell ref="A3:I3"/>
    <mergeCell ref="A31:B31"/>
  </mergeCells>
  <hyperlinks>
    <hyperlink ref="A1" location="索引目录!I7" display="返回索引页"/>
    <hyperlink ref="B1" location="流动负债汇总!B7"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dimension ref="A1:J31"/>
  <sheetViews>
    <sheetView zoomScale="90" zoomScaleNormal="90" workbookViewId="0">
      <pane ySplit="6" topLeftCell="A7" activePane="bottomLeft" state="frozen"/>
      <selection/>
      <selection pane="bottomLeft" activeCell="M21" sqref="M21"/>
    </sheetView>
  </sheetViews>
  <sheetFormatPr defaultColWidth="9" defaultRowHeight="15.75" customHeight="1"/>
  <cols>
    <col min="1" max="1" width="7.58333333333333" style="15" customWidth="1"/>
    <col min="2" max="2" width="20" style="15" customWidth="1"/>
    <col min="3" max="3" width="11.5833333333333" style="15" customWidth="1"/>
    <col min="4" max="4" width="15.8333333333333" style="15" customWidth="1"/>
    <col min="5" max="5" width="10.75" style="15" customWidth="1"/>
    <col min="6" max="6" width="13.25" style="15" hidden="1" customWidth="1" outlineLevel="1"/>
    <col min="7" max="7" width="15.8333333333333" style="15" customWidth="1" collapsed="1"/>
    <col min="8" max="8" width="15.8333333333333" style="15" customWidth="1"/>
    <col min="9" max="9" width="11.75" style="15" customWidth="1"/>
    <col min="10" max="10" width="13.25" style="15" customWidth="1"/>
    <col min="11" max="16381" width="9" style="15"/>
  </cols>
  <sheetData>
    <row r="1" s="85" customFormat="1" ht="10.5" spans="1:10">
      <c r="A1" s="86" t="s">
        <v>361</v>
      </c>
      <c r="B1" s="86" t="s">
        <v>362</v>
      </c>
      <c r="C1" s="87"/>
      <c r="D1" s="87"/>
      <c r="E1" s="87"/>
      <c r="F1" s="87"/>
      <c r="G1" s="87"/>
      <c r="H1" s="87"/>
      <c r="I1" s="87"/>
    </row>
    <row r="2" s="12" customFormat="1" ht="30" customHeight="1" spans="1:10">
      <c r="A2" s="19" t="s">
        <v>1030</v>
      </c>
      <c r="B2" s="19"/>
      <c r="C2" s="19"/>
      <c r="D2" s="19"/>
      <c r="E2" s="19"/>
      <c r="F2" s="19"/>
      <c r="G2" s="19"/>
      <c r="H2" s="19"/>
      <c r="I2" s="19"/>
      <c r="J2" s="19"/>
    </row>
    <row r="3" s="15" customFormat="1" ht="15" customHeight="1" spans="1:10">
      <c r="A3" s="20" t="e">
        <f>CONCATENATE(#REF!,#REF!,#REF!,#REF!,#REF!,#REF!,#REF!)</f>
        <v>#REF!</v>
      </c>
      <c r="B3" s="20"/>
      <c r="C3" s="20"/>
      <c r="D3" s="20"/>
      <c r="E3" s="20"/>
      <c r="F3" s="20"/>
      <c r="G3" s="20"/>
      <c r="H3" s="20"/>
      <c r="I3" s="20"/>
      <c r="J3" s="20"/>
    </row>
    <row r="4" s="15" customFormat="1" ht="15" customHeight="1" spans="1:10">
      <c r="A4" s="20"/>
      <c r="B4" s="20"/>
      <c r="C4" s="20"/>
      <c r="D4" s="20"/>
      <c r="E4" s="20"/>
      <c r="F4" s="20"/>
      <c r="G4" s="20"/>
      <c r="H4" s="21"/>
      <c r="I4" s="21"/>
      <c r="J4" s="22" t="s">
        <v>1031</v>
      </c>
    </row>
    <row r="5" s="15" customFormat="1" ht="15" customHeight="1" spans="1:10">
      <c r="A5" s="23" t="e">
        <f>#REF!&amp;#REF!</f>
        <v>#REF!</v>
      </c>
      <c r="J5" s="22" t="s">
        <v>282</v>
      </c>
    </row>
    <row r="6" s="13" customFormat="1" ht="25.15" customHeight="1" spans="1:10">
      <c r="A6" s="24" t="s">
        <v>283</v>
      </c>
      <c r="B6" s="24" t="s">
        <v>554</v>
      </c>
      <c r="C6" s="24" t="s">
        <v>557</v>
      </c>
      <c r="D6" s="24" t="s">
        <v>695</v>
      </c>
      <c r="E6" s="24" t="s">
        <v>486</v>
      </c>
      <c r="F6" s="25" t="s">
        <v>243</v>
      </c>
      <c r="G6" s="36" t="s">
        <v>244</v>
      </c>
      <c r="H6" s="24" t="s">
        <v>245</v>
      </c>
      <c r="I6" s="24" t="s">
        <v>285</v>
      </c>
      <c r="J6" s="24" t="s">
        <v>419</v>
      </c>
    </row>
    <row r="7" s="15" customFormat="1" ht="15" customHeight="1" spans="1:10">
      <c r="A7" s="27"/>
      <c r="B7" s="28"/>
      <c r="C7" s="34"/>
      <c r="D7" s="34"/>
      <c r="E7" s="29"/>
      <c r="F7" s="30"/>
      <c r="G7" s="34"/>
      <c r="H7" s="31"/>
      <c r="I7" s="31" t="str">
        <f>IF(OR(G7=0,H7=0),"",(H7-G7)/ABS(G7)*100)</f>
        <v/>
      </c>
      <c r="J7" s="33"/>
    </row>
    <row r="8" s="15" customFormat="1" ht="15" customHeight="1" spans="1:10">
      <c r="A8" s="27"/>
      <c r="B8" s="28"/>
      <c r="C8" s="34"/>
      <c r="D8" s="34"/>
      <c r="E8" s="29"/>
      <c r="F8" s="30"/>
      <c r="G8" s="34"/>
      <c r="H8" s="31"/>
      <c r="I8" s="31" t="str">
        <f t="shared" ref="I8:I31" si="0">IF(OR(G8=0,H8=0),"",(H8-G8)/ABS(G8)*100)</f>
        <v/>
      </c>
      <c r="J8" s="33"/>
    </row>
    <row r="9" s="15" customFormat="1" ht="15" customHeight="1" spans="1:10">
      <c r="A9" s="27"/>
      <c r="B9" s="28"/>
      <c r="C9" s="34"/>
      <c r="D9" s="34"/>
      <c r="E9" s="29"/>
      <c r="F9" s="30"/>
      <c r="G9" s="34"/>
      <c r="H9" s="31"/>
      <c r="I9" s="31" t="str">
        <f t="shared" si="0"/>
        <v/>
      </c>
      <c r="J9" s="33"/>
    </row>
    <row r="10" s="15" customFormat="1" ht="15" customHeight="1" spans="1:10">
      <c r="A10" s="27"/>
      <c r="B10" s="28"/>
      <c r="C10" s="34"/>
      <c r="D10" s="34"/>
      <c r="E10" s="29"/>
      <c r="F10" s="30"/>
      <c r="G10" s="34"/>
      <c r="H10" s="31"/>
      <c r="I10" s="31" t="str">
        <f t="shared" si="0"/>
        <v/>
      </c>
      <c r="J10" s="33"/>
    </row>
    <row r="11" s="15" customFormat="1" ht="15" customHeight="1" spans="1:10">
      <c r="A11" s="27"/>
      <c r="B11" s="28"/>
      <c r="C11" s="34"/>
      <c r="D11" s="34"/>
      <c r="E11" s="29"/>
      <c r="F11" s="30"/>
      <c r="G11" s="34"/>
      <c r="H11" s="31"/>
      <c r="I11" s="31" t="str">
        <f t="shared" si="0"/>
        <v/>
      </c>
      <c r="J11" s="33"/>
    </row>
    <row r="12" s="15" customFormat="1" ht="15" customHeight="1" spans="1:10">
      <c r="A12" s="27"/>
      <c r="B12" s="28"/>
      <c r="C12" s="34"/>
      <c r="D12" s="34"/>
      <c r="E12" s="29"/>
      <c r="F12" s="30"/>
      <c r="G12" s="34"/>
      <c r="H12" s="31"/>
      <c r="I12" s="31"/>
      <c r="J12" s="33"/>
    </row>
    <row r="13" s="15" customFormat="1" ht="15" customHeight="1" spans="1:10">
      <c r="A13" s="27"/>
      <c r="B13" s="28"/>
      <c r="C13" s="34"/>
      <c r="D13" s="34"/>
      <c r="E13" s="29"/>
      <c r="F13" s="30"/>
      <c r="G13" s="34"/>
      <c r="H13" s="31"/>
      <c r="I13" s="31"/>
      <c r="J13" s="33"/>
    </row>
    <row r="14" s="15" customFormat="1" ht="15" customHeight="1" spans="1:10">
      <c r="A14" s="27"/>
      <c r="B14" s="28"/>
      <c r="C14" s="34"/>
      <c r="D14" s="34"/>
      <c r="E14" s="29"/>
      <c r="F14" s="30"/>
      <c r="G14" s="34"/>
      <c r="H14" s="31"/>
      <c r="I14" s="31"/>
      <c r="J14" s="33"/>
    </row>
    <row r="15" s="15" customFormat="1" ht="15" customHeight="1" spans="1:10">
      <c r="A15" s="27"/>
      <c r="B15" s="28"/>
      <c r="C15" s="34"/>
      <c r="D15" s="34"/>
      <c r="E15" s="29"/>
      <c r="F15" s="30"/>
      <c r="G15" s="34"/>
      <c r="H15" s="31"/>
      <c r="I15" s="31"/>
      <c r="J15" s="33"/>
    </row>
    <row r="16" s="15" customFormat="1" ht="15" customHeight="1" spans="1:10">
      <c r="A16" s="27"/>
      <c r="B16" s="28"/>
      <c r="C16" s="34"/>
      <c r="D16" s="34"/>
      <c r="E16" s="29"/>
      <c r="F16" s="30"/>
      <c r="G16" s="34"/>
      <c r="H16" s="31"/>
      <c r="I16" s="31"/>
      <c r="J16" s="33"/>
    </row>
    <row r="17" s="15" customFormat="1" ht="15" customHeight="1" spans="1:10">
      <c r="A17" s="27"/>
      <c r="B17" s="28"/>
      <c r="C17" s="34"/>
      <c r="D17" s="34"/>
      <c r="E17" s="29"/>
      <c r="F17" s="30"/>
      <c r="G17" s="34"/>
      <c r="H17" s="31"/>
      <c r="I17" s="31"/>
      <c r="J17" s="33"/>
    </row>
    <row r="18" s="15" customFormat="1" ht="15" customHeight="1" spans="1:10">
      <c r="A18" s="27"/>
      <c r="B18" s="28"/>
      <c r="C18" s="34"/>
      <c r="D18" s="34"/>
      <c r="E18" s="29"/>
      <c r="F18" s="30"/>
      <c r="G18" s="34"/>
      <c r="H18" s="31"/>
      <c r="I18" s="31"/>
      <c r="J18" s="33"/>
    </row>
    <row r="19" s="15" customFormat="1" ht="15" customHeight="1" spans="1:10">
      <c r="A19" s="27"/>
      <c r="B19" s="28"/>
      <c r="C19" s="34"/>
      <c r="D19" s="34"/>
      <c r="E19" s="29"/>
      <c r="F19" s="30"/>
      <c r="G19" s="34"/>
      <c r="H19" s="31"/>
      <c r="I19" s="31"/>
      <c r="J19" s="33"/>
    </row>
    <row r="20" s="15" customFormat="1" ht="15" customHeight="1" spans="1:10">
      <c r="A20" s="27"/>
      <c r="B20" s="28"/>
      <c r="C20" s="34"/>
      <c r="D20" s="34"/>
      <c r="E20" s="29"/>
      <c r="F20" s="30"/>
      <c r="G20" s="34"/>
      <c r="H20" s="31"/>
      <c r="I20" s="31"/>
      <c r="J20" s="33"/>
    </row>
    <row r="21" s="15" customFormat="1" ht="15" customHeight="1" spans="1:10">
      <c r="A21" s="27"/>
      <c r="B21" s="28"/>
      <c r="C21" s="34"/>
      <c r="D21" s="34"/>
      <c r="E21" s="29"/>
      <c r="F21" s="30"/>
      <c r="G21" s="34"/>
      <c r="H21" s="31"/>
      <c r="I21" s="31"/>
      <c r="J21" s="33"/>
    </row>
    <row r="22" s="15" customFormat="1" ht="15" customHeight="1" spans="1:10">
      <c r="A22" s="27"/>
      <c r="B22" s="28"/>
      <c r="C22" s="34"/>
      <c r="D22" s="34"/>
      <c r="E22" s="29"/>
      <c r="F22" s="30"/>
      <c r="G22" s="34"/>
      <c r="H22" s="31"/>
      <c r="I22" s="31"/>
      <c r="J22" s="33"/>
    </row>
    <row r="23" s="15" customFormat="1" ht="15" customHeight="1" spans="1:10">
      <c r="A23" s="27"/>
      <c r="B23" s="28"/>
      <c r="C23" s="34"/>
      <c r="D23" s="34"/>
      <c r="E23" s="29"/>
      <c r="F23" s="30"/>
      <c r="G23" s="34"/>
      <c r="H23" s="31"/>
      <c r="I23" s="31" t="str">
        <f t="shared" si="0"/>
        <v/>
      </c>
      <c r="J23" s="33"/>
    </row>
    <row r="24" s="15" customFormat="1" ht="15" customHeight="1" spans="1:10">
      <c r="A24" s="27"/>
      <c r="B24" s="28"/>
      <c r="C24" s="34"/>
      <c r="D24" s="34"/>
      <c r="E24" s="29"/>
      <c r="F24" s="30"/>
      <c r="G24" s="34"/>
      <c r="H24" s="31"/>
      <c r="I24" s="31" t="str">
        <f t="shared" si="0"/>
        <v/>
      </c>
      <c r="J24" s="33"/>
    </row>
    <row r="25" s="15" customFormat="1" ht="15" customHeight="1" spans="1:10">
      <c r="A25" s="27"/>
      <c r="B25" s="28"/>
      <c r="C25" s="34"/>
      <c r="D25" s="34"/>
      <c r="E25" s="29"/>
      <c r="F25" s="30"/>
      <c r="G25" s="34"/>
      <c r="H25" s="31"/>
      <c r="I25" s="31" t="str">
        <f t="shared" si="0"/>
        <v/>
      </c>
      <c r="J25" s="33"/>
    </row>
    <row r="26" s="15" customFormat="1" ht="15" customHeight="1" spans="1:10">
      <c r="A26" s="27"/>
      <c r="B26" s="28"/>
      <c r="C26" s="34"/>
      <c r="D26" s="34"/>
      <c r="E26" s="29"/>
      <c r="F26" s="30"/>
      <c r="G26" s="34"/>
      <c r="H26" s="31"/>
      <c r="I26" s="31" t="str">
        <f t="shared" si="0"/>
        <v/>
      </c>
      <c r="J26" s="33"/>
    </row>
    <row r="27" s="15" customFormat="1" ht="15" customHeight="1" spans="1:10">
      <c r="A27" s="27"/>
      <c r="B27" s="28"/>
      <c r="C27" s="34"/>
      <c r="D27" s="34"/>
      <c r="E27" s="29"/>
      <c r="F27" s="30"/>
      <c r="G27" s="34"/>
      <c r="H27" s="31"/>
      <c r="I27" s="31" t="str">
        <f t="shared" si="0"/>
        <v/>
      </c>
      <c r="J27" s="33"/>
    </row>
    <row r="28" s="15" customFormat="1" ht="15" customHeight="1" spans="1:10">
      <c r="A28" s="27"/>
      <c r="B28" s="28"/>
      <c r="C28" s="34"/>
      <c r="D28" s="34"/>
      <c r="E28" s="29"/>
      <c r="F28" s="30"/>
      <c r="G28" s="34"/>
      <c r="H28" s="31"/>
      <c r="I28" s="31" t="str">
        <f t="shared" si="0"/>
        <v/>
      </c>
      <c r="J28" s="33"/>
    </row>
    <row r="29" s="15" customFormat="1" ht="15" customHeight="1" spans="1:10">
      <c r="A29" s="27"/>
      <c r="B29" s="28"/>
      <c r="C29" s="34"/>
      <c r="D29" s="34"/>
      <c r="E29" s="29"/>
      <c r="F29" s="30"/>
      <c r="G29" s="34"/>
      <c r="H29" s="31"/>
      <c r="I29" s="31" t="str">
        <f t="shared" si="0"/>
        <v/>
      </c>
      <c r="J29" s="33"/>
    </row>
    <row r="30" s="15" customFormat="1" ht="15" customHeight="1" spans="1:10">
      <c r="A30" s="27"/>
      <c r="B30" s="28"/>
      <c r="C30" s="34"/>
      <c r="D30" s="34"/>
      <c r="E30" s="29"/>
      <c r="F30" s="30"/>
      <c r="G30" s="34"/>
      <c r="H30" s="31"/>
      <c r="I30" s="31" t="str">
        <f t="shared" si="0"/>
        <v/>
      </c>
      <c r="J30" s="33"/>
    </row>
    <row r="31" s="14" customFormat="1" ht="15" customHeight="1" spans="1:10">
      <c r="A31" s="35" t="s">
        <v>449</v>
      </c>
      <c r="B31" s="36"/>
      <c r="C31" s="41"/>
      <c r="D31" s="88"/>
      <c r="E31" s="41"/>
      <c r="F31" s="38">
        <f>SUM(F7:F30)</f>
        <v>0</v>
      </c>
      <c r="G31" s="39">
        <f>SUM(G7:G30)</f>
        <v>0</v>
      </c>
      <c r="H31" s="40">
        <f>SUM(H7:H30)</f>
        <v>0</v>
      </c>
      <c r="I31" s="31" t="str">
        <f t="shared" si="0"/>
        <v/>
      </c>
      <c r="J31" s="41"/>
    </row>
  </sheetData>
  <mergeCells count="3">
    <mergeCell ref="A2:J2"/>
    <mergeCell ref="A3:J3"/>
    <mergeCell ref="A31:B31"/>
  </mergeCells>
  <hyperlinks>
    <hyperlink ref="B1" location="交易性金融资产汇总!B9" display="返回"/>
    <hyperlink ref="A1" location="索引目录!E11" display="返回索引页"/>
  </hyperlinks>
  <printOptions horizontalCentered="1"/>
  <pageMargins left="0.15748031496063" right="0.15748031496063" top="0.984251968503937" bottom="0.78740157480315" header="0.78740157480315" footer="0.393700787401575"/>
  <pageSetup paperSize="9" orientation="landscape"/>
  <headerFooter alignWithMargins="0">
    <oddFooter>&amp;L&amp;9被评估单位填表人：
填表日期：      年   月   日&amp;C&amp;9评估人员：&amp;R&amp;9共&amp;N页，第&amp;P页</oddFooter>
  </headerFooter>
  <legacyDrawing r:id="rId2"/>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
  <dimension ref="A1:J31"/>
  <sheetViews>
    <sheetView zoomScale="90" zoomScaleNormal="90" zoomScaleSheetLayoutView="90" workbookViewId="0">
      <pane ySplit="6" topLeftCell="A16" activePane="bottomLeft" state="frozen"/>
      <selection/>
      <selection pane="bottomLeft" activeCell="I16" sqref="I16"/>
    </sheetView>
  </sheetViews>
  <sheetFormatPr defaultColWidth="9" defaultRowHeight="15.75" customHeight="1"/>
  <cols>
    <col min="1" max="1" width="7.58333333333333" style="15" customWidth="1"/>
    <col min="2" max="2" width="32.25" style="15" customWidth="1"/>
    <col min="3" max="3" width="10.25" style="15" customWidth="1"/>
    <col min="4" max="4" width="10.75" style="15" customWidth="1"/>
    <col min="5" max="5" width="10.25" style="15" customWidth="1"/>
    <col min="6" max="6" width="16" style="15" hidden="1" customWidth="1" outlineLevel="1"/>
    <col min="7" max="7" width="18.5833333333333" style="15" customWidth="1" collapsed="1"/>
    <col min="8" max="8" width="18.5833333333333" style="15" customWidth="1"/>
    <col min="9" max="9" width="15.0833333333333" style="15" customWidth="1"/>
    <col min="10" max="10" width="10.75" style="15" customWidth="1"/>
    <col min="11" max="16384" width="9" style="15"/>
  </cols>
  <sheetData>
    <row r="1" s="11" customFormat="1" ht="10.5" spans="1:10">
      <c r="A1" s="78" t="s">
        <v>412</v>
      </c>
      <c r="B1" s="17" t="s">
        <v>362</v>
      </c>
      <c r="C1" s="18"/>
      <c r="D1" s="18"/>
      <c r="E1" s="18"/>
      <c r="F1" s="18"/>
      <c r="G1" s="18"/>
      <c r="H1" s="18"/>
      <c r="I1" s="18"/>
      <c r="J1" s="18"/>
    </row>
    <row r="2" s="12" customFormat="1" ht="30" customHeight="1" spans="1:10">
      <c r="A2" s="19" t="s">
        <v>1032</v>
      </c>
      <c r="B2" s="19"/>
      <c r="C2" s="19"/>
      <c r="D2" s="19"/>
      <c r="E2" s="19"/>
      <c r="F2" s="19"/>
      <c r="G2" s="19"/>
      <c r="H2" s="19"/>
      <c r="I2" s="19"/>
      <c r="J2" s="19"/>
    </row>
    <row r="3" ht="15" customHeight="1" spans="1:10">
      <c r="A3" s="20" t="e">
        <f>CONCATENATE(#REF!,#REF!,#REF!,#REF!,#REF!,#REF!,#REF!)</f>
        <v>#REF!</v>
      </c>
      <c r="B3" s="20"/>
      <c r="C3" s="20"/>
      <c r="D3" s="20"/>
      <c r="E3" s="20"/>
      <c r="F3" s="20"/>
      <c r="G3" s="20"/>
      <c r="H3" s="21"/>
      <c r="I3" s="21"/>
      <c r="J3" s="21"/>
    </row>
    <row r="4" ht="15" customHeight="1" spans="1:10">
      <c r="A4" s="20"/>
      <c r="B4" s="20"/>
      <c r="C4" s="20"/>
      <c r="D4" s="20"/>
      <c r="E4" s="20"/>
      <c r="F4" s="20"/>
      <c r="G4" s="20"/>
      <c r="H4" s="21"/>
      <c r="I4" s="21"/>
      <c r="J4" s="22" t="s">
        <v>1033</v>
      </c>
    </row>
    <row r="5" ht="15" customHeight="1" spans="1:10">
      <c r="A5" s="23" t="e">
        <f>#REF!&amp;#REF!</f>
        <v>#REF!</v>
      </c>
      <c r="J5" s="22" t="s">
        <v>282</v>
      </c>
    </row>
    <row r="6" s="13" customFormat="1" ht="25.15" customHeight="1" spans="1:10">
      <c r="A6" s="24" t="s">
        <v>283</v>
      </c>
      <c r="B6" s="24" t="s">
        <v>472</v>
      </c>
      <c r="C6" s="24" t="s">
        <v>486</v>
      </c>
      <c r="D6" s="24" t="s">
        <v>619</v>
      </c>
      <c r="E6" s="24" t="s">
        <v>454</v>
      </c>
      <c r="F6" s="25" t="s">
        <v>243</v>
      </c>
      <c r="G6" s="26" t="s">
        <v>244</v>
      </c>
      <c r="H6" s="24" t="s">
        <v>245</v>
      </c>
      <c r="I6" s="24" t="s">
        <v>285</v>
      </c>
      <c r="J6" s="24" t="s">
        <v>419</v>
      </c>
    </row>
    <row r="7" ht="15" customHeight="1" spans="1:10">
      <c r="A7" s="27"/>
      <c r="B7" s="28"/>
      <c r="C7" s="73"/>
      <c r="D7" s="73"/>
      <c r="E7" s="74"/>
      <c r="F7" s="30"/>
      <c r="G7" s="34"/>
      <c r="H7" s="31"/>
      <c r="I7" s="31" t="str">
        <f>IF(OR(G7=0,H7=0),"",(H7-G7)/ABS(G7)*100)</f>
        <v/>
      </c>
      <c r="J7" s="33"/>
    </row>
    <row r="8" ht="15" customHeight="1" spans="1:10">
      <c r="A8" s="27"/>
      <c r="B8" s="28"/>
      <c r="C8" s="73"/>
      <c r="D8" s="73"/>
      <c r="E8" s="74"/>
      <c r="F8" s="30"/>
      <c r="G8" s="34"/>
      <c r="H8" s="31"/>
      <c r="I8" s="31" t="str">
        <f t="shared" ref="I8:I31" si="0">IF(OR(G8=0,H8=0),"",(H8-G8)/ABS(G8)*100)</f>
        <v/>
      </c>
      <c r="J8" s="33"/>
    </row>
    <row r="9" ht="15" customHeight="1" spans="1:10">
      <c r="A9" s="27"/>
      <c r="B9" s="28"/>
      <c r="C9" s="73"/>
      <c r="D9" s="73"/>
      <c r="E9" s="74"/>
      <c r="F9" s="30"/>
      <c r="G9" s="34"/>
      <c r="H9" s="31"/>
      <c r="I9" s="31" t="str">
        <f t="shared" si="0"/>
        <v/>
      </c>
      <c r="J9" s="33"/>
    </row>
    <row r="10" ht="15" customHeight="1" spans="1:10">
      <c r="A10" s="27"/>
      <c r="B10" s="28"/>
      <c r="C10" s="73"/>
      <c r="D10" s="73"/>
      <c r="E10" s="74"/>
      <c r="F10" s="30"/>
      <c r="G10" s="34"/>
      <c r="H10" s="31"/>
      <c r="I10" s="31" t="str">
        <f t="shared" si="0"/>
        <v/>
      </c>
      <c r="J10" s="33"/>
    </row>
    <row r="11" ht="15" customHeight="1" spans="1:10">
      <c r="A11" s="27"/>
      <c r="B11" s="28"/>
      <c r="C11" s="73"/>
      <c r="D11" s="73"/>
      <c r="E11" s="74"/>
      <c r="F11" s="30"/>
      <c r="G11" s="34"/>
      <c r="H11" s="31"/>
      <c r="I11" s="31" t="str">
        <f t="shared" si="0"/>
        <v/>
      </c>
      <c r="J11" s="33"/>
    </row>
    <row r="12" ht="15" customHeight="1" spans="1:10">
      <c r="A12" s="27"/>
      <c r="B12" s="28"/>
      <c r="C12" s="73"/>
      <c r="D12" s="73"/>
      <c r="E12" s="74"/>
      <c r="F12" s="30"/>
      <c r="G12" s="34"/>
      <c r="H12" s="31"/>
      <c r="I12" s="31" t="str">
        <f t="shared" si="0"/>
        <v/>
      </c>
      <c r="J12" s="33"/>
    </row>
    <row r="13" ht="15" customHeight="1" spans="1:10">
      <c r="A13" s="27"/>
      <c r="B13" s="28"/>
      <c r="C13" s="73"/>
      <c r="D13" s="73"/>
      <c r="E13" s="74"/>
      <c r="F13" s="30"/>
      <c r="G13" s="34"/>
      <c r="H13" s="31"/>
      <c r="I13" s="31" t="str">
        <f t="shared" si="0"/>
        <v/>
      </c>
      <c r="J13" s="33"/>
    </row>
    <row r="14" ht="15" customHeight="1" spans="1:10">
      <c r="A14" s="27"/>
      <c r="B14" s="28"/>
      <c r="C14" s="73"/>
      <c r="D14" s="73"/>
      <c r="E14" s="74"/>
      <c r="F14" s="30"/>
      <c r="G14" s="34"/>
      <c r="H14" s="31"/>
      <c r="I14" s="31" t="str">
        <f t="shared" si="0"/>
        <v/>
      </c>
      <c r="J14" s="33"/>
    </row>
    <row r="15" ht="15" customHeight="1" spans="1:10">
      <c r="A15" s="27"/>
      <c r="B15" s="28"/>
      <c r="C15" s="73"/>
      <c r="D15" s="73"/>
      <c r="E15" s="74"/>
      <c r="F15" s="30"/>
      <c r="G15" s="34"/>
      <c r="H15" s="31"/>
      <c r="I15" s="31" t="str">
        <f t="shared" si="0"/>
        <v/>
      </c>
      <c r="J15" s="33"/>
    </row>
    <row r="16" ht="15" customHeight="1" spans="1:10">
      <c r="A16" s="27"/>
      <c r="B16" s="28"/>
      <c r="C16" s="73"/>
      <c r="D16" s="73"/>
      <c r="E16" s="74"/>
      <c r="F16" s="30"/>
      <c r="G16" s="34"/>
      <c r="H16" s="31"/>
      <c r="I16" s="31" t="str">
        <f t="shared" si="0"/>
        <v/>
      </c>
      <c r="J16" s="33"/>
    </row>
    <row r="17" ht="15" customHeight="1" spans="1:10">
      <c r="A17" s="27"/>
      <c r="B17" s="28"/>
      <c r="C17" s="73"/>
      <c r="D17" s="73"/>
      <c r="E17" s="74"/>
      <c r="F17" s="30"/>
      <c r="G17" s="34"/>
      <c r="H17" s="31"/>
      <c r="I17" s="31" t="str">
        <f t="shared" si="0"/>
        <v/>
      </c>
      <c r="J17" s="33"/>
    </row>
    <row r="18" ht="15" customHeight="1" spans="1:10">
      <c r="A18" s="27"/>
      <c r="B18" s="28"/>
      <c r="C18" s="73"/>
      <c r="D18" s="73"/>
      <c r="E18" s="74"/>
      <c r="F18" s="30"/>
      <c r="G18" s="34"/>
      <c r="H18" s="31"/>
      <c r="I18" s="31" t="str">
        <f t="shared" si="0"/>
        <v/>
      </c>
      <c r="J18" s="33"/>
    </row>
    <row r="19" ht="15" customHeight="1" spans="1:10">
      <c r="A19" s="27"/>
      <c r="B19" s="28"/>
      <c r="C19" s="73"/>
      <c r="D19" s="73"/>
      <c r="E19" s="74"/>
      <c r="F19" s="30"/>
      <c r="G19" s="34"/>
      <c r="H19" s="31"/>
      <c r="I19" s="31" t="str">
        <f t="shared" si="0"/>
        <v/>
      </c>
      <c r="J19" s="33"/>
    </row>
    <row r="20" ht="15" customHeight="1" spans="1:10">
      <c r="A20" s="27"/>
      <c r="B20" s="28"/>
      <c r="C20" s="73"/>
      <c r="D20" s="73"/>
      <c r="E20" s="74"/>
      <c r="F20" s="30"/>
      <c r="G20" s="34"/>
      <c r="H20" s="31"/>
      <c r="I20" s="31" t="str">
        <f t="shared" si="0"/>
        <v/>
      </c>
      <c r="J20" s="33"/>
    </row>
    <row r="21" ht="15" customHeight="1" spans="1:10">
      <c r="A21" s="27"/>
      <c r="B21" s="28"/>
      <c r="C21" s="73"/>
      <c r="D21" s="73"/>
      <c r="E21" s="74"/>
      <c r="F21" s="30"/>
      <c r="G21" s="34"/>
      <c r="H21" s="31"/>
      <c r="I21" s="31" t="str">
        <f t="shared" si="0"/>
        <v/>
      </c>
      <c r="J21" s="33"/>
    </row>
    <row r="22" ht="15" customHeight="1" spans="1:10">
      <c r="A22" s="27"/>
      <c r="B22" s="28"/>
      <c r="C22" s="73"/>
      <c r="D22" s="73"/>
      <c r="E22" s="74"/>
      <c r="F22" s="30"/>
      <c r="G22" s="34"/>
      <c r="H22" s="31"/>
      <c r="I22" s="31" t="str">
        <f t="shared" si="0"/>
        <v/>
      </c>
      <c r="J22" s="33"/>
    </row>
    <row r="23" ht="15" customHeight="1" spans="1:10">
      <c r="A23" s="27"/>
      <c r="B23" s="28"/>
      <c r="C23" s="73"/>
      <c r="D23" s="73"/>
      <c r="E23" s="74"/>
      <c r="F23" s="30"/>
      <c r="G23" s="34"/>
      <c r="H23" s="31"/>
      <c r="I23" s="31" t="str">
        <f t="shared" si="0"/>
        <v/>
      </c>
      <c r="J23" s="33"/>
    </row>
    <row r="24" ht="15" customHeight="1" spans="1:10">
      <c r="A24" s="27"/>
      <c r="B24" s="28"/>
      <c r="C24" s="73"/>
      <c r="D24" s="73"/>
      <c r="E24" s="74"/>
      <c r="F24" s="30"/>
      <c r="G24" s="34"/>
      <c r="H24" s="31"/>
      <c r="I24" s="31" t="str">
        <f t="shared" si="0"/>
        <v/>
      </c>
      <c r="J24" s="33"/>
    </row>
    <row r="25" ht="15" customHeight="1" spans="1:10">
      <c r="A25" s="27"/>
      <c r="B25" s="28"/>
      <c r="C25" s="73"/>
      <c r="D25" s="73"/>
      <c r="E25" s="74"/>
      <c r="F25" s="30"/>
      <c r="G25" s="34"/>
      <c r="H25" s="31"/>
      <c r="I25" s="31" t="str">
        <f t="shared" si="0"/>
        <v/>
      </c>
      <c r="J25" s="33"/>
    </row>
    <row r="26" ht="15" customHeight="1" spans="1:10">
      <c r="A26" s="27"/>
      <c r="B26" s="28"/>
      <c r="C26" s="73"/>
      <c r="D26" s="73"/>
      <c r="E26" s="74"/>
      <c r="F26" s="30"/>
      <c r="G26" s="34"/>
      <c r="H26" s="31"/>
      <c r="I26" s="31" t="str">
        <f t="shared" si="0"/>
        <v/>
      </c>
      <c r="J26" s="33"/>
    </row>
    <row r="27" ht="15" customHeight="1" spans="1:10">
      <c r="A27" s="27"/>
      <c r="B27" s="28"/>
      <c r="C27" s="73"/>
      <c r="D27" s="73"/>
      <c r="E27" s="74"/>
      <c r="F27" s="30"/>
      <c r="G27" s="34"/>
      <c r="H27" s="31"/>
      <c r="I27" s="31" t="str">
        <f t="shared" si="0"/>
        <v/>
      </c>
      <c r="J27" s="33"/>
    </row>
    <row r="28" ht="15" customHeight="1" spans="1:10">
      <c r="A28" s="27"/>
      <c r="B28" s="28"/>
      <c r="C28" s="73"/>
      <c r="D28" s="73"/>
      <c r="E28" s="74"/>
      <c r="F28" s="30"/>
      <c r="G28" s="34"/>
      <c r="H28" s="31"/>
      <c r="I28" s="31" t="str">
        <f t="shared" si="0"/>
        <v/>
      </c>
      <c r="J28" s="33"/>
    </row>
    <row r="29" ht="15" customHeight="1" spans="1:10">
      <c r="A29" s="27"/>
      <c r="B29" s="28"/>
      <c r="C29" s="73"/>
      <c r="D29" s="73"/>
      <c r="E29" s="74"/>
      <c r="F29" s="30"/>
      <c r="G29" s="34"/>
      <c r="H29" s="31"/>
      <c r="I29" s="31" t="str">
        <f t="shared" si="0"/>
        <v/>
      </c>
      <c r="J29" s="33"/>
    </row>
    <row r="30" ht="15" customHeight="1" spans="1:10">
      <c r="A30" s="27"/>
      <c r="B30" s="28"/>
      <c r="C30" s="73"/>
      <c r="D30" s="73"/>
      <c r="E30" s="74"/>
      <c r="F30" s="30"/>
      <c r="G30" s="34"/>
      <c r="H30" s="31"/>
      <c r="I30" s="31" t="str">
        <f t="shared" si="0"/>
        <v/>
      </c>
      <c r="J30" s="33"/>
    </row>
    <row r="31" s="14" customFormat="1" ht="15" customHeight="1" spans="1:10">
      <c r="A31" s="35" t="s">
        <v>1034</v>
      </c>
      <c r="B31" s="36"/>
      <c r="C31" s="76"/>
      <c r="D31" s="76"/>
      <c r="E31" s="79"/>
      <c r="F31" s="38">
        <f>SUM(F7:F30)</f>
        <v>0</v>
      </c>
      <c r="G31" s="39">
        <f>SUM(G7:G30)</f>
        <v>0</v>
      </c>
      <c r="H31" s="40">
        <f>SUM(H7:H30)</f>
        <v>0</v>
      </c>
      <c r="I31" s="31" t="str">
        <f t="shared" si="0"/>
        <v/>
      </c>
      <c r="J31" s="41"/>
    </row>
  </sheetData>
  <mergeCells count="3">
    <mergeCell ref="A2:J2"/>
    <mergeCell ref="A3:J3"/>
    <mergeCell ref="A31:B31"/>
  </mergeCells>
  <hyperlinks>
    <hyperlink ref="A1" location="索引目录!I8" display="返回索引页"/>
    <hyperlink ref="B1" location="流动负债汇总!B8"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
  <dimension ref="A1:I31"/>
  <sheetViews>
    <sheetView zoomScale="90" zoomScaleNormal="90" zoomScaleSheetLayoutView="90" workbookViewId="0">
      <pane ySplit="6" topLeftCell="A7" activePane="bottomLeft" state="frozen"/>
      <selection/>
      <selection pane="bottomLeft" activeCell="B8" sqref="B8:M18"/>
    </sheetView>
  </sheetViews>
  <sheetFormatPr defaultColWidth="9" defaultRowHeight="15.75" customHeight="1"/>
  <cols>
    <col min="1" max="1" width="7.58333333333333" style="15" customWidth="1"/>
    <col min="2" max="2" width="32.5833333333333" style="15" customWidth="1"/>
    <col min="3" max="3" width="12.25" style="15" customWidth="1"/>
    <col min="4" max="4" width="19.25" style="15" customWidth="1"/>
    <col min="5" max="5" width="15.25" style="15" hidden="1" customWidth="1" outlineLevel="1"/>
    <col min="6" max="6" width="18.5833333333333" style="15" customWidth="1" collapsed="1"/>
    <col min="7" max="7" width="18.5833333333333" style="15" customWidth="1"/>
    <col min="8" max="8" width="14.25" style="15" customWidth="1"/>
    <col min="9" max="9" width="9.5" style="15" customWidth="1"/>
    <col min="10" max="16384" width="9" style="15"/>
  </cols>
  <sheetData>
    <row r="1" s="11" customFormat="1" ht="10.5" spans="1:9">
      <c r="A1" s="78" t="s">
        <v>412</v>
      </c>
      <c r="B1" s="17" t="s">
        <v>362</v>
      </c>
      <c r="C1" s="18"/>
      <c r="D1" s="18"/>
      <c r="E1" s="18"/>
      <c r="F1" s="18"/>
      <c r="G1" s="18"/>
      <c r="H1" s="18"/>
      <c r="I1" s="18"/>
    </row>
    <row r="2" s="12" customFormat="1" ht="30" customHeight="1" spans="1:9">
      <c r="A2" s="19" t="s">
        <v>1035</v>
      </c>
      <c r="B2" s="19"/>
      <c r="C2" s="19"/>
      <c r="D2" s="19"/>
      <c r="E2" s="19"/>
      <c r="F2" s="19"/>
      <c r="G2" s="19"/>
      <c r="H2" s="19"/>
      <c r="I2" s="19"/>
    </row>
    <row r="3" ht="15" customHeight="1" spans="1:9">
      <c r="A3" s="20" t="e">
        <f>CONCATENATE(#REF!,#REF!,#REF!,#REF!,#REF!,#REF!,#REF!)</f>
        <v>#REF!</v>
      </c>
      <c r="B3" s="20"/>
      <c r="C3" s="20"/>
      <c r="D3" s="20"/>
      <c r="E3" s="20"/>
      <c r="F3" s="20"/>
      <c r="G3" s="20"/>
      <c r="H3" s="20"/>
      <c r="I3" s="21"/>
    </row>
    <row r="4" ht="15" customHeight="1" spans="1:9">
      <c r="A4" s="20"/>
      <c r="B4" s="20"/>
      <c r="C4" s="20"/>
      <c r="D4" s="20"/>
      <c r="E4" s="20"/>
      <c r="F4" s="20"/>
      <c r="G4" s="20"/>
      <c r="H4" s="20"/>
      <c r="I4" s="22" t="s">
        <v>1036</v>
      </c>
    </row>
    <row r="5" ht="15" customHeight="1" spans="1:9">
      <c r="A5" s="23" t="e">
        <f>#REF!&amp;#REF!</f>
        <v>#REF!</v>
      </c>
      <c r="I5" s="22" t="s">
        <v>282</v>
      </c>
    </row>
    <row r="6" s="13" customFormat="1" ht="25.15" customHeight="1" spans="1:9">
      <c r="A6" s="24" t="s">
        <v>283</v>
      </c>
      <c r="B6" s="24" t="s">
        <v>472</v>
      </c>
      <c r="C6" s="24" t="s">
        <v>486</v>
      </c>
      <c r="D6" s="24" t="s">
        <v>485</v>
      </c>
      <c r="E6" s="25" t="s">
        <v>243</v>
      </c>
      <c r="F6" s="26" t="s">
        <v>244</v>
      </c>
      <c r="G6" s="24" t="s">
        <v>245</v>
      </c>
      <c r="H6" s="24" t="s">
        <v>285</v>
      </c>
      <c r="I6" s="24" t="s">
        <v>419</v>
      </c>
    </row>
    <row r="7" ht="15" customHeight="1" spans="1:9">
      <c r="A7" s="27">
        <v>1</v>
      </c>
      <c r="B7" s="28"/>
      <c r="C7" s="29"/>
      <c r="D7" s="28"/>
      <c r="E7" s="30"/>
      <c r="F7" s="31"/>
      <c r="G7" s="31"/>
      <c r="H7" s="31" t="str">
        <f>IF(OR(F7=0,G7=0),"",(G7-F7)/ABS(F7)*100)</f>
        <v/>
      </c>
      <c r="I7" s="33"/>
    </row>
    <row r="8" ht="15" customHeight="1" spans="1:9">
      <c r="A8" s="27"/>
      <c r="B8" s="28"/>
      <c r="C8" s="29"/>
      <c r="D8" s="28"/>
      <c r="E8" s="30"/>
      <c r="F8" s="31"/>
      <c r="G8" s="31"/>
      <c r="H8" s="31"/>
      <c r="I8" s="33"/>
    </row>
    <row r="9" ht="15" customHeight="1" spans="1:9">
      <c r="A9" s="27"/>
      <c r="B9" s="28"/>
      <c r="C9" s="29"/>
      <c r="D9" s="28"/>
      <c r="E9" s="30"/>
      <c r="F9" s="31"/>
      <c r="G9" s="31"/>
      <c r="H9" s="31"/>
      <c r="I9" s="33"/>
    </row>
    <row r="10" ht="15" customHeight="1" spans="1:9">
      <c r="A10" s="27"/>
      <c r="B10" s="28"/>
      <c r="C10" s="29"/>
      <c r="D10" s="28"/>
      <c r="E10" s="30"/>
      <c r="F10" s="34"/>
      <c r="G10" s="31"/>
      <c r="H10" s="31" t="str">
        <f t="shared" ref="H10:H31" si="0">IF(OR(F10=0,G10=0),"",(G10-F10)/ABS(F10)*100)</f>
        <v/>
      </c>
      <c r="I10" s="33"/>
    </row>
    <row r="11" ht="15" customHeight="1" spans="1:9">
      <c r="A11" s="27"/>
      <c r="B11" s="28"/>
      <c r="C11" s="29"/>
      <c r="D11" s="28"/>
      <c r="E11" s="30"/>
      <c r="F11" s="34"/>
      <c r="G11" s="31"/>
      <c r="H11" s="31" t="str">
        <f t="shared" si="0"/>
        <v/>
      </c>
      <c r="I11" s="33"/>
    </row>
    <row r="12" ht="15" customHeight="1" spans="1:9">
      <c r="A12" s="27"/>
      <c r="B12" s="28"/>
      <c r="C12" s="29"/>
      <c r="D12" s="28"/>
      <c r="E12" s="30"/>
      <c r="F12" s="34"/>
      <c r="G12" s="31"/>
      <c r="H12" s="31" t="str">
        <f t="shared" si="0"/>
        <v/>
      </c>
      <c r="I12" s="33"/>
    </row>
    <row r="13" ht="15" customHeight="1" spans="1:9">
      <c r="A13" s="27"/>
      <c r="B13" s="28"/>
      <c r="C13" s="29"/>
      <c r="D13" s="28"/>
      <c r="E13" s="30"/>
      <c r="F13" s="34"/>
      <c r="G13" s="31"/>
      <c r="H13" s="31" t="str">
        <f t="shared" si="0"/>
        <v/>
      </c>
      <c r="I13" s="33"/>
    </row>
    <row r="14" ht="15" customHeight="1" spans="1:9">
      <c r="A14" s="27"/>
      <c r="B14" s="28"/>
      <c r="C14" s="29"/>
      <c r="D14" s="28"/>
      <c r="E14" s="30"/>
      <c r="F14" s="34"/>
      <c r="G14" s="31"/>
      <c r="H14" s="31" t="str">
        <f t="shared" si="0"/>
        <v/>
      </c>
      <c r="I14" s="33"/>
    </row>
    <row r="15" ht="15" customHeight="1" spans="1:9">
      <c r="A15" s="27"/>
      <c r="B15" s="28"/>
      <c r="C15" s="29"/>
      <c r="D15" s="28"/>
      <c r="E15" s="30"/>
      <c r="F15" s="34"/>
      <c r="G15" s="31"/>
      <c r="H15" s="31" t="str">
        <f t="shared" si="0"/>
        <v/>
      </c>
      <c r="I15" s="33"/>
    </row>
    <row r="16" ht="15" customHeight="1" spans="1:9">
      <c r="A16" s="27"/>
      <c r="B16" s="28"/>
      <c r="C16" s="29"/>
      <c r="D16" s="28"/>
      <c r="E16" s="30"/>
      <c r="F16" s="34"/>
      <c r="G16" s="31"/>
      <c r="H16" s="31" t="str">
        <f t="shared" si="0"/>
        <v/>
      </c>
      <c r="I16" s="33"/>
    </row>
    <row r="17" ht="15" customHeight="1" spans="1:9">
      <c r="A17" s="27"/>
      <c r="B17" s="28"/>
      <c r="C17" s="29"/>
      <c r="D17" s="28"/>
      <c r="E17" s="30"/>
      <c r="F17" s="34"/>
      <c r="G17" s="31"/>
      <c r="H17" s="31" t="str">
        <f t="shared" si="0"/>
        <v/>
      </c>
      <c r="I17" s="33"/>
    </row>
    <row r="18" ht="15" customHeight="1" spans="1:9">
      <c r="A18" s="27"/>
      <c r="B18" s="28"/>
      <c r="C18" s="29"/>
      <c r="D18" s="28"/>
      <c r="E18" s="30"/>
      <c r="F18" s="34"/>
      <c r="G18" s="31"/>
      <c r="H18" s="31" t="str">
        <f t="shared" si="0"/>
        <v/>
      </c>
      <c r="I18" s="33"/>
    </row>
    <row r="19" ht="15" customHeight="1" spans="1:9">
      <c r="A19" s="27"/>
      <c r="B19" s="28"/>
      <c r="C19" s="29"/>
      <c r="D19" s="28"/>
      <c r="E19" s="30"/>
      <c r="F19" s="34"/>
      <c r="G19" s="31"/>
      <c r="H19" s="31" t="str">
        <f t="shared" si="0"/>
        <v/>
      </c>
      <c r="I19" s="33"/>
    </row>
    <row r="20" ht="15" customHeight="1" spans="1:9">
      <c r="A20" s="27"/>
      <c r="B20" s="28"/>
      <c r="C20" s="29"/>
      <c r="D20" s="28"/>
      <c r="E20" s="30"/>
      <c r="F20" s="34"/>
      <c r="G20" s="31"/>
      <c r="H20" s="31" t="str">
        <f t="shared" si="0"/>
        <v/>
      </c>
      <c r="I20" s="33"/>
    </row>
    <row r="21" ht="15" customHeight="1" spans="1:9">
      <c r="A21" s="27"/>
      <c r="B21" s="28"/>
      <c r="C21" s="29"/>
      <c r="D21" s="28"/>
      <c r="E21" s="30"/>
      <c r="F21" s="34"/>
      <c r="G21" s="31"/>
      <c r="H21" s="31" t="str">
        <f t="shared" si="0"/>
        <v/>
      </c>
      <c r="I21" s="33"/>
    </row>
    <row r="22" ht="15" customHeight="1" spans="1:9">
      <c r="A22" s="27"/>
      <c r="B22" s="28"/>
      <c r="C22" s="29"/>
      <c r="D22" s="28"/>
      <c r="E22" s="30"/>
      <c r="F22" s="34"/>
      <c r="G22" s="31"/>
      <c r="H22" s="31" t="str">
        <f t="shared" si="0"/>
        <v/>
      </c>
      <c r="I22" s="33"/>
    </row>
    <row r="23" ht="15" customHeight="1" spans="1:9">
      <c r="A23" s="27"/>
      <c r="B23" s="28"/>
      <c r="C23" s="29"/>
      <c r="D23" s="28"/>
      <c r="E23" s="30"/>
      <c r="F23" s="34"/>
      <c r="G23" s="31"/>
      <c r="H23" s="31" t="str">
        <f t="shared" si="0"/>
        <v/>
      </c>
      <c r="I23" s="33"/>
    </row>
    <row r="24" ht="15" customHeight="1" spans="1:9">
      <c r="A24" s="27"/>
      <c r="B24" s="28"/>
      <c r="C24" s="29"/>
      <c r="D24" s="28"/>
      <c r="E24" s="30"/>
      <c r="F24" s="34"/>
      <c r="G24" s="31"/>
      <c r="H24" s="31" t="str">
        <f t="shared" si="0"/>
        <v/>
      </c>
      <c r="I24" s="33"/>
    </row>
    <row r="25" ht="15" customHeight="1" spans="1:9">
      <c r="A25" s="27"/>
      <c r="B25" s="28"/>
      <c r="C25" s="29"/>
      <c r="D25" s="28"/>
      <c r="E25" s="30"/>
      <c r="F25" s="34"/>
      <c r="G25" s="31"/>
      <c r="H25" s="31" t="str">
        <f t="shared" si="0"/>
        <v/>
      </c>
      <c r="I25" s="33"/>
    </row>
    <row r="26" ht="15" customHeight="1" spans="1:9">
      <c r="A26" s="27"/>
      <c r="B26" s="28"/>
      <c r="C26" s="29"/>
      <c r="D26" s="28"/>
      <c r="E26" s="30"/>
      <c r="F26" s="34"/>
      <c r="G26" s="31"/>
      <c r="H26" s="31" t="str">
        <f t="shared" si="0"/>
        <v/>
      </c>
      <c r="I26" s="33"/>
    </row>
    <row r="27" ht="15" customHeight="1" spans="1:9">
      <c r="A27" s="27"/>
      <c r="B27" s="28"/>
      <c r="C27" s="29"/>
      <c r="D27" s="28"/>
      <c r="E27" s="30"/>
      <c r="F27" s="34"/>
      <c r="G27" s="31"/>
      <c r="H27" s="31" t="str">
        <f t="shared" si="0"/>
        <v/>
      </c>
      <c r="I27" s="33"/>
    </row>
    <row r="28" ht="15" customHeight="1" spans="1:9">
      <c r="A28" s="27"/>
      <c r="B28" s="28"/>
      <c r="C28" s="29"/>
      <c r="D28" s="28"/>
      <c r="E28" s="30"/>
      <c r="F28" s="34"/>
      <c r="G28" s="31"/>
      <c r="H28" s="31" t="str">
        <f t="shared" si="0"/>
        <v/>
      </c>
      <c r="I28" s="33"/>
    </row>
    <row r="29" ht="15" customHeight="1" spans="1:9">
      <c r="A29" s="27"/>
      <c r="B29" s="28"/>
      <c r="C29" s="29"/>
      <c r="D29" s="28"/>
      <c r="E29" s="30"/>
      <c r="F29" s="34"/>
      <c r="G29" s="31"/>
      <c r="H29" s="31" t="str">
        <f t="shared" si="0"/>
        <v/>
      </c>
      <c r="I29" s="33"/>
    </row>
    <row r="30" ht="15" customHeight="1" spans="1:9">
      <c r="A30" s="27"/>
      <c r="B30" s="28"/>
      <c r="C30" s="29"/>
      <c r="D30" s="28"/>
      <c r="E30" s="30"/>
      <c r="F30" s="34"/>
      <c r="G30" s="31"/>
      <c r="H30" s="31" t="str">
        <f t="shared" si="0"/>
        <v/>
      </c>
      <c r="I30" s="33"/>
    </row>
    <row r="31" s="14" customFormat="1" ht="15" customHeight="1" spans="1:9">
      <c r="A31" s="35" t="s">
        <v>1029</v>
      </c>
      <c r="B31" s="36"/>
      <c r="C31" s="37"/>
      <c r="D31" s="24"/>
      <c r="E31" s="38">
        <f>SUM(E7:E30)</f>
        <v>0</v>
      </c>
      <c r="F31" s="39">
        <f>SUM(F7:F30)</f>
        <v>0</v>
      </c>
      <c r="G31" s="40">
        <f>SUM(G7:G30)</f>
        <v>0</v>
      </c>
      <c r="H31" s="31" t="str">
        <f t="shared" si="0"/>
        <v/>
      </c>
      <c r="I31" s="41"/>
    </row>
  </sheetData>
  <mergeCells count="3">
    <mergeCell ref="A2:I2"/>
    <mergeCell ref="A3:I3"/>
    <mergeCell ref="A31:B31"/>
  </mergeCells>
  <hyperlinks>
    <hyperlink ref="A1" location="索引目录!I9" display="返回索引页"/>
    <hyperlink ref="B1" location="流动负债汇总!B9"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76"/>
  <dimension ref="A1:I31"/>
  <sheetViews>
    <sheetView zoomScale="90" zoomScaleNormal="90" zoomScaleSheetLayoutView="90" workbookViewId="0">
      <pane ySplit="6" topLeftCell="A7" activePane="bottomLeft" state="frozen"/>
      <selection/>
      <selection pane="bottomLeft" activeCell="H23" sqref="H23"/>
    </sheetView>
  </sheetViews>
  <sheetFormatPr defaultColWidth="9" defaultRowHeight="15.75" customHeight="1"/>
  <cols>
    <col min="1" max="1" width="7.58333333333333" style="15" customWidth="1"/>
    <col min="2" max="2" width="32.5" style="15" customWidth="1"/>
    <col min="3" max="3" width="11" style="15" customWidth="1"/>
    <col min="4" max="4" width="20.25" style="15" customWidth="1"/>
    <col min="5" max="5" width="16.5" style="15" hidden="1" customWidth="1" outlineLevel="1"/>
    <col min="6" max="6" width="18.5833333333333" style="15" customWidth="1" collapsed="1"/>
    <col min="7" max="7" width="18.5833333333333" style="15" customWidth="1"/>
    <col min="8" max="8" width="9.58333333333333" style="15" customWidth="1"/>
    <col min="9" max="9" width="11.25" style="15" customWidth="1"/>
    <col min="10" max="16384" width="9" style="15"/>
  </cols>
  <sheetData>
    <row r="1" s="11" customFormat="1" ht="10.5" spans="1:9">
      <c r="A1" s="78" t="s">
        <v>412</v>
      </c>
      <c r="B1" s="17" t="s">
        <v>362</v>
      </c>
      <c r="C1" s="18"/>
      <c r="D1" s="18"/>
      <c r="E1" s="18"/>
      <c r="F1" s="18"/>
      <c r="G1" s="18"/>
      <c r="H1" s="18"/>
      <c r="I1" s="18"/>
    </row>
    <row r="2" s="12" customFormat="1" ht="30" customHeight="1" spans="1:9">
      <c r="A2" s="19" t="s">
        <v>1037</v>
      </c>
      <c r="B2" s="19"/>
      <c r="C2" s="19"/>
      <c r="D2" s="19"/>
      <c r="E2" s="19"/>
      <c r="F2" s="19"/>
      <c r="G2" s="19"/>
      <c r="H2" s="19"/>
      <c r="I2" s="19"/>
    </row>
    <row r="3" ht="15" customHeight="1" spans="1:9">
      <c r="A3" s="20" t="e">
        <f>CONCATENATE(#REF!,#REF!,#REF!,#REF!,#REF!,#REF!,#REF!)</f>
        <v>#REF!</v>
      </c>
      <c r="B3" s="20"/>
      <c r="C3" s="20"/>
      <c r="D3" s="20"/>
      <c r="E3" s="20"/>
      <c r="F3" s="20"/>
      <c r="G3" s="20"/>
      <c r="H3" s="20"/>
      <c r="I3" s="21"/>
    </row>
    <row r="4" ht="15" customHeight="1" spans="1:9">
      <c r="A4" s="20"/>
      <c r="B4" s="20"/>
      <c r="C4" s="20"/>
      <c r="D4" s="20"/>
      <c r="E4" s="20"/>
      <c r="F4" s="20"/>
      <c r="G4" s="20"/>
      <c r="H4" s="20"/>
      <c r="I4" s="22" t="s">
        <v>1038</v>
      </c>
    </row>
    <row r="5" ht="15" customHeight="1" spans="1:9">
      <c r="A5" s="23" t="e">
        <f>#REF!&amp;#REF!</f>
        <v>#REF!</v>
      </c>
      <c r="I5" s="22" t="s">
        <v>282</v>
      </c>
    </row>
    <row r="6" s="13" customFormat="1" ht="25.15" customHeight="1" spans="1:9">
      <c r="A6" s="24" t="s">
        <v>283</v>
      </c>
      <c r="B6" s="24" t="s">
        <v>472</v>
      </c>
      <c r="C6" s="24" t="s">
        <v>486</v>
      </c>
      <c r="D6" s="24" t="s">
        <v>485</v>
      </c>
      <c r="E6" s="25" t="s">
        <v>243</v>
      </c>
      <c r="F6" s="26" t="s">
        <v>244</v>
      </c>
      <c r="G6" s="24" t="s">
        <v>245</v>
      </c>
      <c r="H6" s="24" t="s">
        <v>285</v>
      </c>
      <c r="I6" s="24" t="s">
        <v>419</v>
      </c>
    </row>
    <row r="7" ht="15" customHeight="1" spans="1:9">
      <c r="A7" s="27"/>
      <c r="B7" s="28"/>
      <c r="C7" s="29"/>
      <c r="D7" s="58"/>
      <c r="E7" s="30"/>
      <c r="F7" s="31"/>
      <c r="G7" s="31"/>
      <c r="H7" s="31" t="str">
        <f>IF(OR(F7=0,G7=0),"",(G7-F7)/ABS(F7)*100)</f>
        <v/>
      </c>
      <c r="I7" s="33"/>
    </row>
    <row r="8" ht="15" customHeight="1" spans="1:9">
      <c r="A8" s="27"/>
      <c r="B8" s="28"/>
      <c r="C8" s="29"/>
      <c r="D8" s="28"/>
      <c r="E8" s="30"/>
      <c r="F8" s="31"/>
      <c r="G8" s="31"/>
      <c r="H8" s="31" t="str">
        <f t="shared" ref="H8:H31" si="0">IF(OR(F8=0,G8=0),"",(G8-F8)/ABS(F8)*100)</f>
        <v/>
      </c>
      <c r="I8" s="33"/>
    </row>
    <row r="9" ht="15" customHeight="1" spans="1:9">
      <c r="A9" s="27"/>
      <c r="B9" s="28"/>
      <c r="C9" s="29"/>
      <c r="D9" s="28"/>
      <c r="E9" s="30"/>
      <c r="F9" s="31"/>
      <c r="G9" s="31"/>
      <c r="H9" s="31" t="str">
        <f t="shared" si="0"/>
        <v/>
      </c>
      <c r="I9" s="33"/>
    </row>
    <row r="10" ht="15" customHeight="1" spans="1:9">
      <c r="A10" s="27"/>
      <c r="B10" s="28"/>
      <c r="C10" s="29"/>
      <c r="D10" s="28"/>
      <c r="E10" s="30"/>
      <c r="F10" s="34"/>
      <c r="G10" s="31"/>
      <c r="H10" s="31" t="str">
        <f t="shared" si="0"/>
        <v/>
      </c>
      <c r="I10" s="33"/>
    </row>
    <row r="11" ht="15" customHeight="1" spans="1:9">
      <c r="A11" s="27"/>
      <c r="B11" s="28"/>
      <c r="C11" s="29"/>
      <c r="D11" s="28"/>
      <c r="E11" s="30"/>
      <c r="F11" s="34"/>
      <c r="G11" s="31"/>
      <c r="H11" s="31" t="str">
        <f t="shared" si="0"/>
        <v/>
      </c>
      <c r="I11" s="33"/>
    </row>
    <row r="12" ht="15" customHeight="1" spans="1:9">
      <c r="A12" s="27"/>
      <c r="B12" s="28"/>
      <c r="C12" s="29"/>
      <c r="D12" s="28"/>
      <c r="E12" s="30"/>
      <c r="F12" s="34"/>
      <c r="G12" s="31"/>
      <c r="H12" s="31" t="str">
        <f t="shared" si="0"/>
        <v/>
      </c>
      <c r="I12" s="33"/>
    </row>
    <row r="13" ht="15" customHeight="1" spans="1:9">
      <c r="A13" s="27"/>
      <c r="B13" s="28"/>
      <c r="C13" s="29"/>
      <c r="D13" s="28"/>
      <c r="E13" s="30"/>
      <c r="F13" s="34"/>
      <c r="G13" s="31"/>
      <c r="H13" s="31" t="str">
        <f t="shared" si="0"/>
        <v/>
      </c>
      <c r="I13" s="33"/>
    </row>
    <row r="14" ht="15" customHeight="1" spans="1:9">
      <c r="A14" s="27"/>
      <c r="B14" s="28"/>
      <c r="C14" s="29"/>
      <c r="D14" s="28"/>
      <c r="E14" s="30"/>
      <c r="F14" s="34"/>
      <c r="G14" s="31"/>
      <c r="H14" s="31" t="str">
        <f t="shared" si="0"/>
        <v/>
      </c>
      <c r="I14" s="33"/>
    </row>
    <row r="15" ht="15" customHeight="1" spans="1:9">
      <c r="A15" s="27"/>
      <c r="B15" s="28"/>
      <c r="C15" s="29"/>
      <c r="D15" s="28"/>
      <c r="E15" s="30"/>
      <c r="F15" s="34"/>
      <c r="G15" s="31"/>
      <c r="H15" s="31" t="str">
        <f t="shared" si="0"/>
        <v/>
      </c>
      <c r="I15" s="33"/>
    </row>
    <row r="16" ht="15" customHeight="1" spans="1:9">
      <c r="A16" s="27"/>
      <c r="B16" s="28"/>
      <c r="C16" s="29"/>
      <c r="D16" s="28"/>
      <c r="E16" s="30"/>
      <c r="F16" s="34"/>
      <c r="G16" s="31"/>
      <c r="H16" s="31" t="str">
        <f t="shared" si="0"/>
        <v/>
      </c>
      <c r="I16" s="33"/>
    </row>
    <row r="17" ht="15" customHeight="1" spans="1:9">
      <c r="A17" s="27"/>
      <c r="B17" s="28"/>
      <c r="C17" s="29"/>
      <c r="D17" s="28"/>
      <c r="E17" s="30"/>
      <c r="F17" s="34"/>
      <c r="G17" s="31"/>
      <c r="H17" s="31" t="str">
        <f t="shared" si="0"/>
        <v/>
      </c>
      <c r="I17" s="33"/>
    </row>
    <row r="18" ht="15" customHeight="1" spans="1:9">
      <c r="A18" s="27"/>
      <c r="B18" s="28"/>
      <c r="C18" s="29"/>
      <c r="D18" s="28"/>
      <c r="E18" s="30"/>
      <c r="F18" s="34"/>
      <c r="G18" s="31"/>
      <c r="H18" s="31" t="str">
        <f t="shared" si="0"/>
        <v/>
      </c>
      <c r="I18" s="33"/>
    </row>
    <row r="19" ht="15" customHeight="1" spans="1:9">
      <c r="A19" s="27"/>
      <c r="B19" s="28"/>
      <c r="C19" s="29"/>
      <c r="D19" s="28"/>
      <c r="E19" s="30"/>
      <c r="F19" s="34"/>
      <c r="G19" s="31"/>
      <c r="H19" s="31" t="str">
        <f t="shared" si="0"/>
        <v/>
      </c>
      <c r="I19" s="33"/>
    </row>
    <row r="20" ht="15" customHeight="1" spans="1:9">
      <c r="A20" s="27"/>
      <c r="B20" s="28"/>
      <c r="C20" s="29"/>
      <c r="D20" s="28"/>
      <c r="E20" s="30"/>
      <c r="F20" s="34"/>
      <c r="G20" s="31"/>
      <c r="H20" s="31" t="str">
        <f t="shared" si="0"/>
        <v/>
      </c>
      <c r="I20" s="33"/>
    </row>
    <row r="21" ht="15" customHeight="1" spans="1:9">
      <c r="A21" s="27"/>
      <c r="B21" s="28"/>
      <c r="C21" s="29"/>
      <c r="D21" s="28"/>
      <c r="E21" s="30"/>
      <c r="F21" s="34"/>
      <c r="G21" s="31"/>
      <c r="H21" s="31" t="str">
        <f t="shared" si="0"/>
        <v/>
      </c>
      <c r="I21" s="33"/>
    </row>
    <row r="22" ht="15" customHeight="1" spans="1:9">
      <c r="A22" s="27"/>
      <c r="B22" s="28"/>
      <c r="C22" s="29"/>
      <c r="D22" s="28"/>
      <c r="E22" s="30"/>
      <c r="F22" s="34"/>
      <c r="G22" s="31"/>
      <c r="H22" s="31" t="str">
        <f t="shared" si="0"/>
        <v/>
      </c>
      <c r="I22" s="33"/>
    </row>
    <row r="23" ht="15" customHeight="1" spans="1:9">
      <c r="A23" s="27"/>
      <c r="B23" s="28"/>
      <c r="C23" s="29"/>
      <c r="D23" s="28"/>
      <c r="E23" s="30"/>
      <c r="F23" s="34"/>
      <c r="G23" s="31"/>
      <c r="H23" s="31" t="str">
        <f t="shared" si="0"/>
        <v/>
      </c>
      <c r="I23" s="33"/>
    </row>
    <row r="24" ht="15" customHeight="1" spans="1:9">
      <c r="A24" s="27"/>
      <c r="B24" s="28"/>
      <c r="C24" s="29"/>
      <c r="D24" s="28"/>
      <c r="E24" s="30"/>
      <c r="F24" s="34"/>
      <c r="G24" s="31"/>
      <c r="H24" s="31" t="str">
        <f t="shared" si="0"/>
        <v/>
      </c>
      <c r="I24" s="33"/>
    </row>
    <row r="25" ht="15" customHeight="1" spans="1:9">
      <c r="A25" s="27"/>
      <c r="B25" s="28"/>
      <c r="C25" s="29"/>
      <c r="D25" s="28"/>
      <c r="E25" s="30"/>
      <c r="F25" s="34"/>
      <c r="G25" s="31"/>
      <c r="H25" s="31" t="str">
        <f t="shared" si="0"/>
        <v/>
      </c>
      <c r="I25" s="33"/>
    </row>
    <row r="26" ht="15" customHeight="1" spans="1:9">
      <c r="A26" s="27"/>
      <c r="B26" s="28"/>
      <c r="C26" s="29"/>
      <c r="D26" s="28"/>
      <c r="E26" s="30"/>
      <c r="F26" s="34"/>
      <c r="G26" s="31"/>
      <c r="H26" s="31" t="str">
        <f t="shared" si="0"/>
        <v/>
      </c>
      <c r="I26" s="33"/>
    </row>
    <row r="27" ht="15" customHeight="1" spans="1:9">
      <c r="A27" s="27"/>
      <c r="B27" s="28"/>
      <c r="C27" s="29"/>
      <c r="D27" s="28"/>
      <c r="E27" s="30"/>
      <c r="F27" s="34"/>
      <c r="G27" s="31"/>
      <c r="H27" s="31" t="str">
        <f t="shared" si="0"/>
        <v/>
      </c>
      <c r="I27" s="33"/>
    </row>
    <row r="28" ht="15" customHeight="1" spans="1:9">
      <c r="A28" s="27"/>
      <c r="B28" s="28"/>
      <c r="C28" s="29"/>
      <c r="D28" s="28"/>
      <c r="E28" s="30"/>
      <c r="F28" s="34"/>
      <c r="G28" s="31"/>
      <c r="H28" s="31" t="str">
        <f t="shared" si="0"/>
        <v/>
      </c>
      <c r="I28" s="33"/>
    </row>
    <row r="29" ht="15" customHeight="1" spans="1:9">
      <c r="A29" s="27"/>
      <c r="B29" s="28"/>
      <c r="C29" s="29"/>
      <c r="D29" s="28"/>
      <c r="E29" s="30"/>
      <c r="F29" s="34"/>
      <c r="G29" s="31"/>
      <c r="H29" s="31" t="str">
        <f t="shared" si="0"/>
        <v/>
      </c>
      <c r="I29" s="33"/>
    </row>
    <row r="30" ht="15" customHeight="1" spans="1:9">
      <c r="A30" s="27"/>
      <c r="B30" s="28"/>
      <c r="C30" s="29"/>
      <c r="D30" s="28"/>
      <c r="E30" s="30"/>
      <c r="F30" s="34"/>
      <c r="G30" s="31"/>
      <c r="H30" s="31" t="str">
        <f t="shared" si="0"/>
        <v/>
      </c>
      <c r="I30" s="33"/>
    </row>
    <row r="31" s="14" customFormat="1" ht="15" customHeight="1" spans="1:9">
      <c r="A31" s="35" t="s">
        <v>1029</v>
      </c>
      <c r="B31" s="36"/>
      <c r="C31" s="37"/>
      <c r="D31" s="24"/>
      <c r="E31" s="38">
        <f>SUM(E7:E30)</f>
        <v>0</v>
      </c>
      <c r="F31" s="39">
        <f>SUM(F7:F30)</f>
        <v>0</v>
      </c>
      <c r="G31" s="40">
        <f>SUM(G7:G30)</f>
        <v>0</v>
      </c>
      <c r="H31" s="31" t="str">
        <f t="shared" si="0"/>
        <v/>
      </c>
      <c r="I31" s="41"/>
    </row>
  </sheetData>
  <mergeCells count="3">
    <mergeCell ref="A2:I2"/>
    <mergeCell ref="A3:I3"/>
    <mergeCell ref="A31:B31"/>
  </mergeCells>
  <hyperlinks>
    <hyperlink ref="A1" location="索引目录!I10" display="返回索引页"/>
    <hyperlink ref="B1" location="流动负债汇总!B10"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theme="9" tint="-0.249977111117893"/>
  </sheetPr>
  <dimension ref="A1:I36"/>
  <sheetViews>
    <sheetView zoomScale="90" zoomScaleNormal="90" zoomScaleSheetLayoutView="90" workbookViewId="0">
      <pane xSplit="9" ySplit="6" topLeftCell="J25" activePane="bottomRight" state="frozen"/>
      <selection/>
      <selection pane="topRight"/>
      <selection pane="bottomLeft"/>
      <selection pane="bottomRight" activeCell="D21" sqref="B21:D21"/>
    </sheetView>
  </sheetViews>
  <sheetFormatPr defaultColWidth="9" defaultRowHeight="15.75" customHeight="1"/>
  <cols>
    <col min="1" max="1" width="8.58333333333333" style="15" customWidth="1"/>
    <col min="2" max="2" width="13.25" style="15" customWidth="1"/>
    <col min="3" max="3" width="7.08333333333333" style="15" customWidth="1"/>
    <col min="4" max="4" width="3.25" style="15" customWidth="1"/>
    <col min="5" max="5" width="20.5833333333333" style="15" hidden="1" customWidth="1" outlineLevel="1"/>
    <col min="6" max="6" width="20.5833333333333" style="15" customWidth="1" collapsed="1"/>
    <col min="7" max="9" width="20.5833333333333" style="15" customWidth="1"/>
    <col min="10" max="16384" width="9" style="15"/>
  </cols>
  <sheetData>
    <row r="1" s="11" customFormat="1" ht="10.5" spans="1:9">
      <c r="A1" s="168" t="s">
        <v>361</v>
      </c>
      <c r="B1" s="168" t="s">
        <v>362</v>
      </c>
      <c r="C1" s="296"/>
      <c r="D1" s="296"/>
      <c r="E1" s="18"/>
      <c r="F1" s="18"/>
      <c r="G1" s="18"/>
      <c r="H1" s="18"/>
      <c r="I1" s="18"/>
    </row>
    <row r="2" s="12" customFormat="1" ht="30" customHeight="1" spans="1:9">
      <c r="A2" s="19" t="s">
        <v>363</v>
      </c>
      <c r="B2" s="19"/>
      <c r="C2" s="19"/>
      <c r="D2" s="19"/>
      <c r="E2" s="19"/>
      <c r="F2" s="19"/>
      <c r="G2" s="19"/>
      <c r="H2" s="19"/>
      <c r="I2" s="19"/>
    </row>
    <row r="3" ht="15" customHeight="1" spans="1:9">
      <c r="A3" s="20" t="e">
        <f>CONCATENATE(#REF!,#REF!,#REF!,#REF!,#REF!,#REF!,#REF!)</f>
        <v>#REF!</v>
      </c>
      <c r="B3" s="20"/>
      <c r="C3" s="20"/>
      <c r="D3" s="20"/>
      <c r="E3" s="20"/>
      <c r="F3" s="20"/>
      <c r="G3" s="20"/>
      <c r="H3" s="20"/>
      <c r="I3" s="20"/>
    </row>
    <row r="4" ht="15" customHeight="1" spans="1:9">
      <c r="A4" s="20"/>
      <c r="B4" s="20"/>
      <c r="C4" s="20"/>
      <c r="D4" s="20"/>
      <c r="E4" s="20"/>
      <c r="F4" s="20"/>
      <c r="G4" s="20"/>
      <c r="H4" s="20"/>
      <c r="I4" s="46" t="s">
        <v>364</v>
      </c>
    </row>
    <row r="5" ht="15" customHeight="1" spans="1:9">
      <c r="A5" s="288" t="e">
        <f>#REF!&amp;#REF!</f>
        <v>#REF!</v>
      </c>
      <c r="I5" s="289" t="s">
        <v>133</v>
      </c>
    </row>
    <row r="6" s="21" customFormat="1" ht="15" customHeight="1" spans="1:9">
      <c r="A6" s="290" t="s">
        <v>365</v>
      </c>
      <c r="B6" s="290" t="s">
        <v>366</v>
      </c>
      <c r="C6" s="290"/>
      <c r="D6" s="290"/>
      <c r="E6" s="291" t="s">
        <v>367</v>
      </c>
      <c r="F6" s="292" t="s">
        <v>368</v>
      </c>
      <c r="G6" s="290" t="s">
        <v>369</v>
      </c>
      <c r="H6" s="290" t="s">
        <v>370</v>
      </c>
      <c r="I6" s="290" t="s">
        <v>371</v>
      </c>
    </row>
    <row r="7" ht="15" customHeight="1" spans="1:9">
      <c r="A7" s="67" t="s">
        <v>372</v>
      </c>
      <c r="B7" s="294" t="s">
        <v>8</v>
      </c>
      <c r="C7" s="294" t="s">
        <v>373</v>
      </c>
      <c r="D7" s="294" t="s">
        <v>374</v>
      </c>
      <c r="E7" s="30">
        <f>货币资金汇总表!C28</f>
        <v>0</v>
      </c>
      <c r="F7" s="34">
        <f>货币资金汇总表!D28</f>
        <v>0</v>
      </c>
      <c r="G7" s="31">
        <f>货币资金汇总表!E28</f>
        <v>0</v>
      </c>
      <c r="H7" s="68" t="str">
        <f t="shared" ref="H7" si="0">IF(OR(AND(F7=0,G7=0),G7=0),"",G7-F7)</f>
        <v/>
      </c>
      <c r="I7" s="68" t="str">
        <f>IF(ISERROR(H7/F7),"",H7/ABS(F7)*100)</f>
        <v/>
      </c>
    </row>
    <row r="8" ht="15" customHeight="1" spans="1:9">
      <c r="A8" s="67" t="s">
        <v>375</v>
      </c>
      <c r="B8" s="294" t="s">
        <v>16</v>
      </c>
      <c r="C8" s="294"/>
      <c r="D8" s="294"/>
      <c r="E8" s="30">
        <f>交易性金融资产汇总!C28</f>
        <v>0</v>
      </c>
      <c r="F8" s="34">
        <f>交易性金融资产汇总!D28</f>
        <v>0</v>
      </c>
      <c r="G8" s="31">
        <f>交易性金融资产汇总!E28</f>
        <v>0</v>
      </c>
      <c r="H8" s="31" t="str">
        <f t="shared" ref="H8:H34" si="1">IF(OR(AND(F8=0,G8=0),G8=0),"",G8-F8)</f>
        <v/>
      </c>
      <c r="I8" s="31" t="str">
        <f t="shared" ref="I8:I34" si="2">IF(ISERROR(H8/F8),"",H8/ABS(F8)*100)</f>
        <v/>
      </c>
    </row>
    <row r="9" ht="15" customHeight="1" spans="1:9">
      <c r="A9" s="67" t="s">
        <v>376</v>
      </c>
      <c r="B9" s="294" t="s">
        <v>25</v>
      </c>
      <c r="C9" s="294"/>
      <c r="D9" s="294"/>
      <c r="E9" s="30">
        <f>衍生金融资产!F31</f>
        <v>0</v>
      </c>
      <c r="F9" s="34">
        <f>衍生金融资产!G31</f>
        <v>0</v>
      </c>
      <c r="G9" s="31">
        <f>衍生金融资产!H31</f>
        <v>0</v>
      </c>
      <c r="H9" s="31" t="str">
        <f t="shared" si="1"/>
        <v/>
      </c>
      <c r="I9" s="31" t="str">
        <f t="shared" si="2"/>
        <v/>
      </c>
    </row>
    <row r="10" ht="15.5" outlineLevel="1" spans="1:9">
      <c r="A10" s="67" t="s">
        <v>377</v>
      </c>
      <c r="B10" s="294" t="s">
        <v>378</v>
      </c>
      <c r="C10" s="294"/>
      <c r="D10" s="294"/>
      <c r="E10" s="30">
        <f>应收票据!F29</f>
        <v>0</v>
      </c>
      <c r="F10" s="34">
        <f>应收票据!G29</f>
        <v>0</v>
      </c>
      <c r="G10" s="31">
        <f>应收票据!H29</f>
        <v>0</v>
      </c>
      <c r="H10" s="31" t="str">
        <f t="shared" si="1"/>
        <v/>
      </c>
      <c r="I10" s="31" t="str">
        <f t="shared" si="2"/>
        <v/>
      </c>
    </row>
    <row r="11" ht="15.5" outlineLevel="1" spans="1:9">
      <c r="A11" s="67"/>
      <c r="B11" s="294" t="s">
        <v>291</v>
      </c>
      <c r="C11" s="294"/>
      <c r="D11" s="294"/>
      <c r="E11" s="30">
        <f>应收票据!F30</f>
        <v>0</v>
      </c>
      <c r="F11" s="34">
        <f>应收票据!G30</f>
        <v>0</v>
      </c>
      <c r="G11" s="31">
        <f>应收票据!H31</f>
        <v>0</v>
      </c>
      <c r="H11" s="31" t="str">
        <f t="shared" si="1"/>
        <v/>
      </c>
      <c r="I11" s="31" t="str">
        <f t="shared" si="2"/>
        <v/>
      </c>
    </row>
    <row r="12" ht="15" customHeight="1" spans="1:9">
      <c r="A12" s="67" t="s">
        <v>377</v>
      </c>
      <c r="B12" s="294" t="s">
        <v>379</v>
      </c>
      <c r="C12" s="294"/>
      <c r="D12" s="294"/>
      <c r="E12" s="30">
        <f>E10-E11</f>
        <v>0</v>
      </c>
      <c r="F12" s="34">
        <f>F10-F11</f>
        <v>0</v>
      </c>
      <c r="G12" s="31">
        <f>G10-G11</f>
        <v>0</v>
      </c>
      <c r="H12" s="31" t="str">
        <f t="shared" si="1"/>
        <v/>
      </c>
      <c r="I12" s="31" t="str">
        <f t="shared" si="2"/>
        <v/>
      </c>
    </row>
    <row r="13" ht="15" customHeight="1" outlineLevel="1" spans="1:9">
      <c r="A13" s="67" t="s">
        <v>380</v>
      </c>
      <c r="B13" s="294" t="s">
        <v>381</v>
      </c>
      <c r="C13" s="294"/>
      <c r="D13" s="294"/>
      <c r="E13" s="30">
        <f>应收账款!G28</f>
        <v>0</v>
      </c>
      <c r="F13" s="34">
        <f>应收账款!Q28</f>
        <v>0</v>
      </c>
      <c r="G13" s="31">
        <f>应收账款!R28</f>
        <v>0</v>
      </c>
      <c r="H13" s="31" t="str">
        <f t="shared" si="1"/>
        <v/>
      </c>
      <c r="I13" s="31" t="str">
        <f t="shared" si="2"/>
        <v/>
      </c>
    </row>
    <row r="14" ht="15" customHeight="1" outlineLevel="1" spans="1:9">
      <c r="A14" s="67"/>
      <c r="B14" s="294" t="s">
        <v>291</v>
      </c>
      <c r="C14" s="294"/>
      <c r="D14" s="294"/>
      <c r="E14" s="30">
        <f>应收账款!G29</f>
        <v>0</v>
      </c>
      <c r="F14" s="34">
        <f>应收账款!Q29</f>
        <v>0</v>
      </c>
      <c r="G14" s="31">
        <f>应收账款!R30</f>
        <v>0</v>
      </c>
      <c r="H14" s="31" t="str">
        <f t="shared" si="1"/>
        <v/>
      </c>
      <c r="I14" s="31" t="str">
        <f t="shared" si="2"/>
        <v/>
      </c>
    </row>
    <row r="15" ht="15" customHeight="1" spans="1:9">
      <c r="A15" s="67" t="s">
        <v>380</v>
      </c>
      <c r="B15" s="294" t="s">
        <v>382</v>
      </c>
      <c r="C15" s="294"/>
      <c r="D15" s="294"/>
      <c r="E15" s="30">
        <f>E13-E14</f>
        <v>0</v>
      </c>
      <c r="F15" s="34">
        <f>F13-F14</f>
        <v>0</v>
      </c>
      <c r="G15" s="31">
        <f>G13-G14</f>
        <v>0</v>
      </c>
      <c r="H15" s="31" t="str">
        <f t="shared" si="1"/>
        <v/>
      </c>
      <c r="I15" s="31" t="str">
        <f t="shared" si="2"/>
        <v/>
      </c>
    </row>
    <row r="16" ht="15" customHeight="1" outlineLevel="1" spans="1:9">
      <c r="A16" s="67" t="s">
        <v>383</v>
      </c>
      <c r="B16" s="294" t="s">
        <v>384</v>
      </c>
      <c r="C16" s="294"/>
      <c r="D16" s="294"/>
      <c r="E16" s="30">
        <f>预付账款!G29</f>
        <v>0</v>
      </c>
      <c r="F16" s="34">
        <f>预付账款!H29</f>
        <v>0</v>
      </c>
      <c r="G16" s="31">
        <f>预付账款!I29</f>
        <v>0</v>
      </c>
      <c r="H16" s="31" t="str">
        <f t="shared" si="1"/>
        <v/>
      </c>
      <c r="I16" s="31" t="str">
        <f t="shared" si="2"/>
        <v/>
      </c>
    </row>
    <row r="17" ht="15" customHeight="1" outlineLevel="1" spans="1:9">
      <c r="A17" s="67"/>
      <c r="B17" s="294" t="s">
        <v>291</v>
      </c>
      <c r="C17" s="294"/>
      <c r="D17" s="294"/>
      <c r="E17" s="30">
        <f>预付账款!G30</f>
        <v>0</v>
      </c>
      <c r="F17" s="34">
        <f>预付账款!H30</f>
        <v>0</v>
      </c>
      <c r="G17" s="31">
        <f>预付账款!I31</f>
        <v>0</v>
      </c>
      <c r="H17" s="31" t="str">
        <f t="shared" si="1"/>
        <v/>
      </c>
      <c r="I17" s="31" t="str">
        <f t="shared" si="2"/>
        <v/>
      </c>
    </row>
    <row r="18" ht="15" customHeight="1" spans="1:9">
      <c r="A18" s="67" t="s">
        <v>383</v>
      </c>
      <c r="B18" s="294" t="s">
        <v>385</v>
      </c>
      <c r="C18" s="294"/>
      <c r="D18" s="294"/>
      <c r="E18" s="30">
        <f>E16-E17</f>
        <v>0</v>
      </c>
      <c r="F18" s="34">
        <f>F16-F17</f>
        <v>0</v>
      </c>
      <c r="G18" s="31">
        <f>G16-G17</f>
        <v>0</v>
      </c>
      <c r="H18" s="31" t="str">
        <f t="shared" si="1"/>
        <v/>
      </c>
      <c r="I18" s="31" t="str">
        <f t="shared" si="2"/>
        <v/>
      </c>
    </row>
    <row r="19" ht="15" customHeight="1" outlineLevel="1" spans="1:9">
      <c r="A19" s="67" t="s">
        <v>386</v>
      </c>
      <c r="B19" s="294" t="s">
        <v>387</v>
      </c>
      <c r="C19" s="294"/>
      <c r="D19" s="294"/>
      <c r="E19" s="30">
        <f>其他应收款汇总!C32</f>
        <v>0</v>
      </c>
      <c r="F19" s="34">
        <f>其他应收款汇总!D32</f>
        <v>0</v>
      </c>
      <c r="G19" s="31">
        <f>其他应收款汇总!E32</f>
        <v>0</v>
      </c>
      <c r="H19" s="31" t="str">
        <f t="shared" si="1"/>
        <v/>
      </c>
      <c r="I19" s="31" t="str">
        <f t="shared" si="2"/>
        <v/>
      </c>
    </row>
    <row r="20" ht="15" customHeight="1" outlineLevel="1" spans="1:9">
      <c r="A20" s="67"/>
      <c r="B20" s="294" t="s">
        <v>291</v>
      </c>
      <c r="C20" s="294"/>
      <c r="D20" s="294"/>
      <c r="E20" s="30">
        <f>其他应收款汇总!C33</f>
        <v>0</v>
      </c>
      <c r="F20" s="34">
        <f>其他应收款汇总!D33</f>
        <v>0</v>
      </c>
      <c r="G20" s="31">
        <f>其他应收款汇总!E33</f>
        <v>0</v>
      </c>
      <c r="H20" s="31" t="str">
        <f t="shared" si="1"/>
        <v/>
      </c>
      <c r="I20" s="31" t="str">
        <f t="shared" si="2"/>
        <v/>
      </c>
    </row>
    <row r="21" ht="15" customHeight="1" spans="1:9">
      <c r="A21" s="67" t="s">
        <v>386</v>
      </c>
      <c r="B21" s="294" t="s">
        <v>388</v>
      </c>
      <c r="C21" s="294"/>
      <c r="D21" s="294"/>
      <c r="E21" s="30">
        <f>E19-E20</f>
        <v>0</v>
      </c>
      <c r="F21" s="34">
        <f>F19-F20</f>
        <v>0</v>
      </c>
      <c r="G21" s="31">
        <f>G19-G20</f>
        <v>0</v>
      </c>
      <c r="H21" s="31" t="str">
        <f t="shared" si="1"/>
        <v/>
      </c>
      <c r="I21" s="31" t="str">
        <f t="shared" si="2"/>
        <v/>
      </c>
    </row>
    <row r="22" ht="15" customHeight="1" outlineLevel="1" spans="1:9">
      <c r="A22" s="67" t="s">
        <v>389</v>
      </c>
      <c r="B22" s="294" t="s">
        <v>390</v>
      </c>
      <c r="C22" s="294"/>
      <c r="D22" s="294"/>
      <c r="E22" s="30">
        <f>存货汇总!C38</f>
        <v>0</v>
      </c>
      <c r="F22" s="34">
        <f>存货汇总!D38</f>
        <v>0</v>
      </c>
      <c r="G22" s="31">
        <f>存货汇总!E38</f>
        <v>0</v>
      </c>
      <c r="H22" s="31" t="str">
        <f t="shared" si="1"/>
        <v/>
      </c>
      <c r="I22" s="31" t="str">
        <f t="shared" si="2"/>
        <v/>
      </c>
    </row>
    <row r="23" ht="15" customHeight="1" outlineLevel="1" spans="1:9">
      <c r="A23" s="67"/>
      <c r="B23" s="294" t="s">
        <v>295</v>
      </c>
      <c r="C23" s="294"/>
      <c r="D23" s="294"/>
      <c r="E23" s="30">
        <f>存货汇总!C39</f>
        <v>0</v>
      </c>
      <c r="F23" s="34">
        <f>存货汇总!D39</f>
        <v>0</v>
      </c>
      <c r="G23" s="31">
        <f>存货汇总!E39</f>
        <v>0</v>
      </c>
      <c r="H23" s="31" t="str">
        <f t="shared" si="1"/>
        <v/>
      </c>
      <c r="I23" s="31" t="str">
        <f t="shared" si="2"/>
        <v/>
      </c>
    </row>
    <row r="24" ht="15" customHeight="1" spans="1:9">
      <c r="A24" s="67" t="s">
        <v>389</v>
      </c>
      <c r="B24" s="294" t="s">
        <v>391</v>
      </c>
      <c r="C24" s="294"/>
      <c r="D24" s="294"/>
      <c r="E24" s="30">
        <f>E22-E23</f>
        <v>0</v>
      </c>
      <c r="F24" s="34">
        <f>F22-F23</f>
        <v>0</v>
      </c>
      <c r="G24" s="31">
        <f>G22-G23</f>
        <v>0</v>
      </c>
      <c r="H24" s="31" t="str">
        <f t="shared" si="1"/>
        <v/>
      </c>
      <c r="I24" s="31" t="str">
        <f t="shared" si="2"/>
        <v/>
      </c>
    </row>
    <row r="25" ht="15" customHeight="1" outlineLevel="1" spans="1:9">
      <c r="A25" s="67" t="s">
        <v>392</v>
      </c>
      <c r="B25" s="294" t="s">
        <v>393</v>
      </c>
      <c r="C25" s="294"/>
      <c r="D25" s="294"/>
      <c r="E25" s="30">
        <f>合同资产!H28</f>
        <v>0</v>
      </c>
      <c r="F25" s="34">
        <f>合同资产!J28</f>
        <v>0</v>
      </c>
      <c r="G25" s="31">
        <f>合同资产!K28</f>
        <v>0</v>
      </c>
      <c r="H25" s="31" t="str">
        <f t="shared" si="1"/>
        <v/>
      </c>
      <c r="I25" s="31" t="str">
        <f t="shared" si="2"/>
        <v/>
      </c>
    </row>
    <row r="26" ht="15" customHeight="1" outlineLevel="1" spans="1:9">
      <c r="A26" s="67"/>
      <c r="B26" s="294" t="s">
        <v>394</v>
      </c>
      <c r="C26" s="294"/>
      <c r="D26" s="294"/>
      <c r="E26" s="30">
        <f>合同资产!H29</f>
        <v>0</v>
      </c>
      <c r="F26" s="34">
        <f>合同资产!J29</f>
        <v>0</v>
      </c>
      <c r="G26" s="31">
        <f>合同资产!K30</f>
        <v>0</v>
      </c>
      <c r="H26" s="31" t="str">
        <f t="shared" si="1"/>
        <v/>
      </c>
      <c r="I26" s="31" t="str">
        <f t="shared" si="2"/>
        <v/>
      </c>
    </row>
    <row r="27" ht="15" customHeight="1" spans="1:9">
      <c r="A27" s="67" t="s">
        <v>392</v>
      </c>
      <c r="B27" s="294" t="s">
        <v>57</v>
      </c>
      <c r="C27" s="294"/>
      <c r="D27" s="294"/>
      <c r="E27" s="30">
        <f>E25-E26</f>
        <v>0</v>
      </c>
      <c r="F27" s="34">
        <f>F25-F26</f>
        <v>0</v>
      </c>
      <c r="G27" s="31">
        <f>G25-G26</f>
        <v>0</v>
      </c>
      <c r="H27" s="31" t="str">
        <f t="shared" si="1"/>
        <v/>
      </c>
      <c r="I27" s="31" t="str">
        <f t="shared" si="2"/>
        <v/>
      </c>
    </row>
    <row r="28" ht="15" customHeight="1" spans="1:9">
      <c r="A28" s="67" t="s">
        <v>395</v>
      </c>
      <c r="B28" s="294" t="s">
        <v>59</v>
      </c>
      <c r="C28" s="294"/>
      <c r="D28" s="294"/>
      <c r="E28" s="30">
        <f>持有待售资产!E31</f>
        <v>0</v>
      </c>
      <c r="F28" s="34">
        <f>持有待售资产!F31</f>
        <v>0</v>
      </c>
      <c r="G28" s="31">
        <f>持有待售资产!G31</f>
        <v>0</v>
      </c>
      <c r="H28" s="31" t="str">
        <f t="shared" si="1"/>
        <v/>
      </c>
      <c r="I28" s="31" t="str">
        <f t="shared" si="2"/>
        <v/>
      </c>
    </row>
    <row r="29" ht="15" customHeight="1" spans="1:9">
      <c r="A29" s="67" t="s">
        <v>396</v>
      </c>
      <c r="B29" s="294" t="s">
        <v>208</v>
      </c>
      <c r="C29" s="294"/>
      <c r="D29" s="294"/>
      <c r="E29" s="30">
        <f>一年到期非流动资产!E31</f>
        <v>0</v>
      </c>
      <c r="F29" s="34">
        <f>一年到期非流动资产!F31</f>
        <v>0</v>
      </c>
      <c r="G29" s="31">
        <f>一年到期非流动资产!G31</f>
        <v>0</v>
      </c>
      <c r="H29" s="31" t="str">
        <f t="shared" si="1"/>
        <v/>
      </c>
      <c r="I29" s="31" t="str">
        <f t="shared" si="2"/>
        <v/>
      </c>
    </row>
    <row r="30" ht="15" customHeight="1" spans="1:9">
      <c r="A30" s="67" t="s">
        <v>397</v>
      </c>
      <c r="B30" s="294" t="s">
        <v>62</v>
      </c>
      <c r="C30" s="294"/>
      <c r="D30" s="294"/>
      <c r="E30" s="30">
        <f>其他流动资产!F30</f>
        <v>0</v>
      </c>
      <c r="F30" s="34">
        <f>其他流动资产!G30</f>
        <v>0</v>
      </c>
      <c r="G30" s="31">
        <f>其他流动资产!H30</f>
        <v>0</v>
      </c>
      <c r="H30" s="31" t="str">
        <f t="shared" si="1"/>
        <v/>
      </c>
      <c r="I30" s="31" t="str">
        <f t="shared" si="2"/>
        <v/>
      </c>
    </row>
    <row r="31" ht="15" customHeight="1" spans="1:9">
      <c r="A31" s="33"/>
      <c r="B31" s="295"/>
      <c r="C31" s="295"/>
      <c r="D31" s="295"/>
      <c r="E31" s="30"/>
      <c r="F31" s="34"/>
      <c r="G31" s="31"/>
      <c r="H31" s="31" t="str">
        <f t="shared" si="1"/>
        <v/>
      </c>
      <c r="I31" s="31" t="str">
        <f t="shared" si="2"/>
        <v/>
      </c>
    </row>
    <row r="32" s="14" customFormat="1" ht="15" customHeight="1" spans="1:9">
      <c r="A32" s="24">
        <v>3</v>
      </c>
      <c r="B32" s="173" t="s">
        <v>398</v>
      </c>
      <c r="C32" s="173"/>
      <c r="D32" s="173"/>
      <c r="E32" s="38">
        <f>SUM(E7,E8,E10,E13,E16,E19,E22,E25,E28,E29,E30)</f>
        <v>0</v>
      </c>
      <c r="F32" s="39">
        <f>SUM(F7,F8,F10,F13,F16,F19,F22,F25,F28,F29,F30)</f>
        <v>0</v>
      </c>
      <c r="G32" s="40">
        <f>SUM(G7,G8,G10,G13,G16,G19,G22,G25,G28,G29,G30)</f>
        <v>0</v>
      </c>
      <c r="H32" s="40" t="str">
        <f t="shared" si="1"/>
        <v/>
      </c>
      <c r="I32" s="40" t="str">
        <f t="shared" si="2"/>
        <v/>
      </c>
    </row>
    <row r="33" ht="15" customHeight="1" spans="1:9">
      <c r="A33" s="27"/>
      <c r="B33" s="294" t="s">
        <v>399</v>
      </c>
      <c r="C33" s="294"/>
      <c r="D33" s="294"/>
      <c r="E33" s="30">
        <f>SUM(E11,E14,E17,E20,E23,E26)</f>
        <v>0</v>
      </c>
      <c r="F33" s="34">
        <f>SUM(F11,F14,F17,F20,F23,F26)</f>
        <v>0</v>
      </c>
      <c r="G33" s="31">
        <f>SUM(G11,G14,G17,G20,G23,G26)</f>
        <v>0</v>
      </c>
      <c r="H33" s="31" t="str">
        <f t="shared" si="1"/>
        <v/>
      </c>
      <c r="I33" s="31" t="str">
        <f t="shared" si="2"/>
        <v/>
      </c>
    </row>
    <row r="34" ht="15" customHeight="1" spans="1:9">
      <c r="A34" s="24">
        <v>3</v>
      </c>
      <c r="B34" s="173" t="s">
        <v>400</v>
      </c>
      <c r="C34" s="173"/>
      <c r="D34" s="173"/>
      <c r="E34" s="38">
        <f>E32-E33</f>
        <v>0</v>
      </c>
      <c r="F34" s="39">
        <f>F32-F33</f>
        <v>0</v>
      </c>
      <c r="G34" s="40">
        <f>G32-G33</f>
        <v>0</v>
      </c>
      <c r="H34" s="40" t="str">
        <f t="shared" si="1"/>
        <v/>
      </c>
      <c r="I34" s="40" t="str">
        <f t="shared" si="2"/>
        <v/>
      </c>
    </row>
    <row r="35" ht="15" customHeight="1" spans="1:9">
      <c r="A35" s="15" t="e">
        <f>CONCATENATE(#REF!,#REF!)</f>
        <v>#REF!</v>
      </c>
      <c r="G35" s="15" t="e">
        <f>"评估人员："&amp;#REF!</f>
        <v>#REF!</v>
      </c>
      <c r="H35" s="23"/>
      <c r="I35" s="63" t="s">
        <v>401</v>
      </c>
    </row>
    <row r="36" ht="15" customHeight="1" spans="1:9">
      <c r="A36" s="15" t="e">
        <f>CONCATENATE(#REF!,#REF!,#REF!,#REF!,#REF!,#REF!,#REF!)</f>
        <v>#REF!</v>
      </c>
    </row>
  </sheetData>
  <mergeCells count="31">
    <mergeCell ref="A2:I2"/>
    <mergeCell ref="A3:I3"/>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s>
  <hyperlinks>
    <hyperlink ref="B8" location="短期投资汇总!A1" display="交易性金融资产"/>
    <hyperlink ref="B10" location="应收票据!A1" display="应收票据余额"/>
    <hyperlink ref="B16" location="'应收股利（利润）'!A1" display="预付账款余额"/>
    <hyperlink ref="B29" location="存货汇总!A1" display="一年内到期的非流动资产"/>
    <hyperlink ref="B30" location="待摊费用!A1" display="其他流动资产"/>
    <hyperlink ref="B7" location="货币汇总!A1" display="货币资金"/>
    <hyperlink ref="C7" location="银行存款!A1" display="存款"/>
    <hyperlink ref="D7" location="其他货币资金!A1" display="他币）"/>
    <hyperlink ref="A1" location="索引目录!C6" display="返回索引页"/>
    <hyperlink ref="B1" location="评估结果分类汇总表!B7" display="返回"/>
    <hyperlink ref="B8:D8" location="交易性金融资产汇总!B1" display="交易性金融资产"/>
    <hyperlink ref="B13:D13" location="应收账款!B1" display="应收账款余额"/>
    <hyperlink ref="B16:D16" location="预付账款!B1" display="预付账款余额"/>
    <hyperlink ref="B19:D19" location="其他应收款汇总!B1" display="其他应收款余额"/>
    <hyperlink ref="B22:D22" location="存货汇总!B1" display="存货余额"/>
    <hyperlink ref="B29:D29" location="一年到期非流动资产!B1" display="一年内到期的非流动资产"/>
    <hyperlink ref="B30:D30" location="其他流动资产!B1" display="其他流动资产"/>
    <hyperlink ref="B7:D7" location="其他货币资金!B1" display="货币资金"/>
    <hyperlink ref="B10:D10" location="应收票据!B1" display="应收票据余额"/>
    <hyperlink ref="B12:D12" location="应收票据!B1" display="应收票据"/>
    <hyperlink ref="B15:D15" location="应收账款!B1" display="应收账款"/>
    <hyperlink ref="B18:D18" location="预付账款!B1" display="预付账款"/>
    <hyperlink ref="B21:D21" location="其他应收款!B1" display="其他应收款"/>
    <hyperlink ref="B24:D24" location="存货汇总!B1" display="存货"/>
    <hyperlink ref="B25:D25" location="合同资产!A1" display="合同资产余额"/>
    <hyperlink ref="B27:D27" location="合同资产!A1" display="合同资产"/>
    <hyperlink ref="B9:D9" location="衍生金融资产!A1" display="衍生金融资产"/>
    <hyperlink ref="B28" location="持有待售资产!A1" display="持有待售资产"/>
  </hyperlinks>
  <printOptions horizontalCentered="1"/>
  <pageMargins left="0.393055555555556" right="0.393055555555556" top="0.984027777777778" bottom="0.472222222222222" header="0.984027777777778" footer="0.472222222222222"/>
  <pageSetup paperSize="9" orientation="landscape"/>
  <headerFooter alignWithMargins="0"/>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
  <dimension ref="A1:I31"/>
  <sheetViews>
    <sheetView zoomScale="90" zoomScaleNormal="90" workbookViewId="0">
      <pane ySplit="6" topLeftCell="A7" activePane="bottomLeft" state="frozen"/>
      <selection/>
      <selection pane="bottomLeft" activeCell="H14" sqref="H14"/>
    </sheetView>
  </sheetViews>
  <sheetFormatPr defaultColWidth="9" defaultRowHeight="15.75" customHeight="1"/>
  <cols>
    <col min="1" max="1" width="7.58333333333333" style="15" customWidth="1"/>
    <col min="2" max="2" width="32.5" style="15" customWidth="1"/>
    <col min="3" max="3" width="11" style="15" customWidth="1"/>
    <col min="4" max="4" width="20.25" style="15" customWidth="1"/>
    <col min="5" max="5" width="16.5" style="15" hidden="1" customWidth="1" outlineLevel="1"/>
    <col min="6" max="6" width="18.5833333333333" style="15" customWidth="1" collapsed="1"/>
    <col min="7" max="7" width="18.5833333333333" style="15" customWidth="1"/>
    <col min="8" max="8" width="11.3333333333333" style="15" customWidth="1"/>
    <col min="9" max="9" width="9.75" style="15" customWidth="1"/>
    <col min="10" max="16384" width="9" style="15"/>
  </cols>
  <sheetData>
    <row r="1" s="11" customFormat="1" ht="10.5" spans="1:9">
      <c r="A1" s="78" t="s">
        <v>412</v>
      </c>
      <c r="B1" s="17" t="s">
        <v>362</v>
      </c>
      <c r="C1" s="18"/>
      <c r="D1" s="18"/>
      <c r="E1" s="18"/>
      <c r="F1" s="18"/>
      <c r="G1" s="18"/>
      <c r="H1" s="18"/>
      <c r="I1" s="18"/>
    </row>
    <row r="2" s="12" customFormat="1" ht="30" customHeight="1" spans="1:9">
      <c r="A2" s="19" t="s">
        <v>1039</v>
      </c>
      <c r="B2" s="19"/>
      <c r="C2" s="19"/>
      <c r="D2" s="19"/>
      <c r="E2" s="19"/>
      <c r="F2" s="19"/>
      <c r="G2" s="19"/>
      <c r="H2" s="19"/>
      <c r="I2" s="19"/>
    </row>
    <row r="3" ht="15" customHeight="1" spans="1:9">
      <c r="A3" s="20" t="e">
        <f>CONCATENATE(#REF!,#REF!,#REF!,#REF!,#REF!,#REF!,#REF!)</f>
        <v>#REF!</v>
      </c>
      <c r="B3" s="20"/>
      <c r="C3" s="20"/>
      <c r="D3" s="20"/>
      <c r="E3" s="20"/>
      <c r="F3" s="20"/>
      <c r="G3" s="20"/>
      <c r="H3" s="20"/>
      <c r="I3" s="21"/>
    </row>
    <row r="4" ht="15" customHeight="1" spans="1:9">
      <c r="A4" s="20"/>
      <c r="B4" s="20"/>
      <c r="C4" s="20"/>
      <c r="D4" s="20"/>
      <c r="E4" s="20"/>
      <c r="F4" s="20"/>
      <c r="G4" s="20"/>
      <c r="H4" s="20"/>
      <c r="I4" s="22" t="s">
        <v>1040</v>
      </c>
    </row>
    <row r="5" ht="15" customHeight="1" spans="1:9">
      <c r="A5" s="23" t="e">
        <f>#REF!&amp;#REF!</f>
        <v>#REF!</v>
      </c>
      <c r="I5" s="22" t="s">
        <v>282</v>
      </c>
    </row>
    <row r="6" s="13" customFormat="1" ht="25.15" customHeight="1" spans="1:9">
      <c r="A6" s="24" t="s">
        <v>283</v>
      </c>
      <c r="B6" s="24" t="s">
        <v>472</v>
      </c>
      <c r="C6" s="24" t="s">
        <v>486</v>
      </c>
      <c r="D6" s="24" t="s">
        <v>485</v>
      </c>
      <c r="E6" s="25" t="s">
        <v>243</v>
      </c>
      <c r="F6" s="26" t="s">
        <v>244</v>
      </c>
      <c r="G6" s="24" t="s">
        <v>245</v>
      </c>
      <c r="H6" s="24" t="s">
        <v>285</v>
      </c>
      <c r="I6" s="24" t="s">
        <v>419</v>
      </c>
    </row>
    <row r="7" ht="15" customHeight="1" spans="1:9">
      <c r="A7" s="27"/>
      <c r="B7" s="28"/>
      <c r="C7" s="29"/>
      <c r="D7" s="28"/>
      <c r="E7" s="30"/>
      <c r="F7" s="31"/>
      <c r="G7" s="31"/>
      <c r="H7" s="31" t="str">
        <f t="shared" ref="H7:H31" si="0">IF(OR(F7=0,G7=0),"",(G7-F7)/ABS(F7)*100)</f>
        <v/>
      </c>
      <c r="I7" s="33"/>
    </row>
    <row r="8" ht="15" customHeight="1" spans="1:9">
      <c r="A8" s="27"/>
      <c r="B8" s="28"/>
      <c r="C8" s="29"/>
      <c r="D8" s="28"/>
      <c r="E8" s="30"/>
      <c r="F8" s="31"/>
      <c r="G8" s="31"/>
      <c r="H8" s="31" t="str">
        <f t="shared" si="0"/>
        <v/>
      </c>
      <c r="I8" s="33"/>
    </row>
    <row r="9" ht="15" customHeight="1" spans="1:9">
      <c r="A9" s="27"/>
      <c r="B9" s="28"/>
      <c r="C9" s="29"/>
      <c r="D9" s="28"/>
      <c r="E9" s="30"/>
      <c r="F9" s="31"/>
      <c r="G9" s="31"/>
      <c r="H9" s="31" t="str">
        <f t="shared" si="0"/>
        <v/>
      </c>
      <c r="I9" s="33"/>
    </row>
    <row r="10" ht="15" customHeight="1" spans="1:9">
      <c r="A10" s="27"/>
      <c r="B10" s="28"/>
      <c r="C10" s="29"/>
      <c r="D10" s="28"/>
      <c r="E10" s="30"/>
      <c r="F10" s="34"/>
      <c r="G10" s="31"/>
      <c r="H10" s="31" t="str">
        <f t="shared" si="0"/>
        <v/>
      </c>
      <c r="I10" s="33"/>
    </row>
    <row r="11" ht="15" customHeight="1" spans="1:9">
      <c r="A11" s="27"/>
      <c r="B11" s="28"/>
      <c r="C11" s="29"/>
      <c r="D11" s="28"/>
      <c r="E11" s="30"/>
      <c r="F11" s="34"/>
      <c r="G11" s="31"/>
      <c r="H11" s="31" t="str">
        <f t="shared" si="0"/>
        <v/>
      </c>
      <c r="I11" s="33"/>
    </row>
    <row r="12" ht="15" customHeight="1" spans="1:9">
      <c r="A12" s="27"/>
      <c r="B12" s="28"/>
      <c r="C12" s="29"/>
      <c r="D12" s="28"/>
      <c r="E12" s="30"/>
      <c r="F12" s="34"/>
      <c r="G12" s="31"/>
      <c r="H12" s="31" t="str">
        <f t="shared" si="0"/>
        <v/>
      </c>
      <c r="I12" s="33"/>
    </row>
    <row r="13" ht="15" customHeight="1" spans="1:9">
      <c r="A13" s="27"/>
      <c r="B13" s="28"/>
      <c r="C13" s="29"/>
      <c r="D13" s="28"/>
      <c r="E13" s="30"/>
      <c r="F13" s="34"/>
      <c r="G13" s="31"/>
      <c r="H13" s="31" t="str">
        <f t="shared" si="0"/>
        <v/>
      </c>
      <c r="I13" s="33"/>
    </row>
    <row r="14" ht="15" customHeight="1" spans="1:9">
      <c r="A14" s="27"/>
      <c r="B14" s="28"/>
      <c r="C14" s="29"/>
      <c r="D14" s="28"/>
      <c r="E14" s="30"/>
      <c r="F14" s="34"/>
      <c r="G14" s="31"/>
      <c r="H14" s="31" t="str">
        <f t="shared" si="0"/>
        <v/>
      </c>
      <c r="I14" s="33"/>
    </row>
    <row r="15" ht="15" customHeight="1" spans="1:9">
      <c r="A15" s="27"/>
      <c r="B15" s="28"/>
      <c r="C15" s="29"/>
      <c r="D15" s="28"/>
      <c r="E15" s="30"/>
      <c r="F15" s="34"/>
      <c r="G15" s="31"/>
      <c r="H15" s="31" t="str">
        <f t="shared" si="0"/>
        <v/>
      </c>
      <c r="I15" s="33"/>
    </row>
    <row r="16" ht="15" customHeight="1" spans="1:9">
      <c r="A16" s="27"/>
      <c r="B16" s="28"/>
      <c r="C16" s="29"/>
      <c r="D16" s="28"/>
      <c r="E16" s="30"/>
      <c r="F16" s="34"/>
      <c r="G16" s="31"/>
      <c r="H16" s="31" t="str">
        <f t="shared" si="0"/>
        <v/>
      </c>
      <c r="I16" s="33"/>
    </row>
    <row r="17" ht="15" customHeight="1" spans="1:9">
      <c r="A17" s="27"/>
      <c r="B17" s="28"/>
      <c r="C17" s="29"/>
      <c r="D17" s="28"/>
      <c r="E17" s="30"/>
      <c r="F17" s="34"/>
      <c r="G17" s="31"/>
      <c r="H17" s="31" t="str">
        <f t="shared" si="0"/>
        <v/>
      </c>
      <c r="I17" s="33"/>
    </row>
    <row r="18" ht="15" customHeight="1" spans="1:9">
      <c r="A18" s="27"/>
      <c r="B18" s="28"/>
      <c r="C18" s="29"/>
      <c r="D18" s="28"/>
      <c r="E18" s="30"/>
      <c r="F18" s="34"/>
      <c r="G18" s="31"/>
      <c r="H18" s="31" t="str">
        <f t="shared" si="0"/>
        <v/>
      </c>
      <c r="I18" s="33"/>
    </row>
    <row r="19" ht="15" customHeight="1" spans="1:9">
      <c r="A19" s="27"/>
      <c r="B19" s="28"/>
      <c r="C19" s="29"/>
      <c r="D19" s="28"/>
      <c r="E19" s="30"/>
      <c r="F19" s="34"/>
      <c r="G19" s="31"/>
      <c r="H19" s="31" t="str">
        <f t="shared" si="0"/>
        <v/>
      </c>
      <c r="I19" s="33"/>
    </row>
    <row r="20" ht="15" customHeight="1" spans="1:9">
      <c r="A20" s="27"/>
      <c r="B20" s="28"/>
      <c r="C20" s="29"/>
      <c r="D20" s="28"/>
      <c r="E20" s="30"/>
      <c r="F20" s="34"/>
      <c r="G20" s="31"/>
      <c r="H20" s="31" t="str">
        <f t="shared" si="0"/>
        <v/>
      </c>
      <c r="I20" s="33"/>
    </row>
    <row r="21" ht="15" customHeight="1" spans="1:9">
      <c r="A21" s="27"/>
      <c r="B21" s="28"/>
      <c r="C21" s="29"/>
      <c r="D21" s="28"/>
      <c r="E21" s="30"/>
      <c r="F21" s="34"/>
      <c r="G21" s="31"/>
      <c r="H21" s="31" t="str">
        <f t="shared" si="0"/>
        <v/>
      </c>
      <c r="I21" s="33"/>
    </row>
    <row r="22" ht="15" customHeight="1" spans="1:9">
      <c r="A22" s="27"/>
      <c r="B22" s="28"/>
      <c r="C22" s="29"/>
      <c r="D22" s="28"/>
      <c r="E22" s="30"/>
      <c r="F22" s="34"/>
      <c r="G22" s="31"/>
      <c r="H22" s="31" t="str">
        <f t="shared" si="0"/>
        <v/>
      </c>
      <c r="I22" s="33"/>
    </row>
    <row r="23" ht="15" customHeight="1" spans="1:9">
      <c r="A23" s="27"/>
      <c r="B23" s="28"/>
      <c r="C23" s="29"/>
      <c r="D23" s="28"/>
      <c r="E23" s="30"/>
      <c r="F23" s="34"/>
      <c r="G23" s="31"/>
      <c r="H23" s="31" t="str">
        <f t="shared" si="0"/>
        <v/>
      </c>
      <c r="I23" s="33"/>
    </row>
    <row r="24" ht="15" customHeight="1" spans="1:9">
      <c r="A24" s="27"/>
      <c r="B24" s="28"/>
      <c r="C24" s="29"/>
      <c r="D24" s="28"/>
      <c r="E24" s="30"/>
      <c r="F24" s="34"/>
      <c r="G24" s="31"/>
      <c r="H24" s="31" t="str">
        <f t="shared" si="0"/>
        <v/>
      </c>
      <c r="I24" s="33"/>
    </row>
    <row r="25" ht="15" customHeight="1" spans="1:9">
      <c r="A25" s="27"/>
      <c r="B25" s="28"/>
      <c r="C25" s="29"/>
      <c r="D25" s="28"/>
      <c r="E25" s="30"/>
      <c r="F25" s="34"/>
      <c r="G25" s="31"/>
      <c r="H25" s="31" t="str">
        <f t="shared" si="0"/>
        <v/>
      </c>
      <c r="I25" s="33"/>
    </row>
    <row r="26" ht="15" customHeight="1" spans="1:9">
      <c r="A26" s="27"/>
      <c r="B26" s="28"/>
      <c r="C26" s="29"/>
      <c r="D26" s="28"/>
      <c r="E26" s="30"/>
      <c r="F26" s="34"/>
      <c r="G26" s="31"/>
      <c r="H26" s="31" t="str">
        <f t="shared" si="0"/>
        <v/>
      </c>
      <c r="I26" s="33"/>
    </row>
    <row r="27" ht="15" customHeight="1" spans="1:9">
      <c r="A27" s="27"/>
      <c r="B27" s="28"/>
      <c r="C27" s="29"/>
      <c r="D27" s="28"/>
      <c r="E27" s="30"/>
      <c r="F27" s="34"/>
      <c r="G27" s="31"/>
      <c r="H27" s="31" t="str">
        <f t="shared" si="0"/>
        <v/>
      </c>
      <c r="I27" s="33"/>
    </row>
    <row r="28" ht="15" customHeight="1" spans="1:9">
      <c r="A28" s="27"/>
      <c r="B28" s="28"/>
      <c r="C28" s="29"/>
      <c r="D28" s="28"/>
      <c r="E28" s="30"/>
      <c r="F28" s="34"/>
      <c r="G28" s="31"/>
      <c r="H28" s="31" t="str">
        <f t="shared" si="0"/>
        <v/>
      </c>
      <c r="I28" s="33"/>
    </row>
    <row r="29" ht="15" customHeight="1" spans="1:9">
      <c r="A29" s="27"/>
      <c r="B29" s="28"/>
      <c r="C29" s="29"/>
      <c r="D29" s="28"/>
      <c r="E29" s="30"/>
      <c r="F29" s="34"/>
      <c r="G29" s="31"/>
      <c r="H29" s="31" t="str">
        <f t="shared" si="0"/>
        <v/>
      </c>
      <c r="I29" s="33"/>
    </row>
    <row r="30" ht="15" customHeight="1" spans="1:9">
      <c r="A30" s="27"/>
      <c r="B30" s="28"/>
      <c r="C30" s="29"/>
      <c r="D30" s="28"/>
      <c r="E30" s="30"/>
      <c r="F30" s="34"/>
      <c r="G30" s="31"/>
      <c r="H30" s="31" t="str">
        <f t="shared" si="0"/>
        <v/>
      </c>
      <c r="I30" s="33"/>
    </row>
    <row r="31" s="14" customFormat="1" ht="15" customHeight="1" spans="1:9">
      <c r="A31" s="35" t="s">
        <v>1029</v>
      </c>
      <c r="B31" s="36"/>
      <c r="C31" s="37"/>
      <c r="D31" s="24"/>
      <c r="E31" s="38">
        <f t="shared" ref="E31:G31" si="1">SUM(E7:E30)</f>
        <v>0</v>
      </c>
      <c r="F31" s="39">
        <f t="shared" si="1"/>
        <v>0</v>
      </c>
      <c r="G31" s="40">
        <f t="shared" si="1"/>
        <v>0</v>
      </c>
      <c r="H31" s="31" t="str">
        <f t="shared" si="0"/>
        <v/>
      </c>
      <c r="I31" s="41"/>
    </row>
  </sheetData>
  <mergeCells count="3">
    <mergeCell ref="A2:I2"/>
    <mergeCell ref="A3:I3"/>
    <mergeCell ref="A31:B31"/>
  </mergeCells>
  <hyperlinks>
    <hyperlink ref="A1" location="索引目录!I10" display="返回索引页"/>
    <hyperlink ref="B1" location="流动负债汇总!B10" display="返回"/>
  </hyperlinks>
  <printOptions horizontalCentered="1"/>
  <pageMargins left="0.15748031496063" right="0.15748031496063" top="0.984251968503937" bottom="0.78740157480315" header="0.78740157480315" footer="0.393700787401575"/>
  <pageSetup paperSize="9" orientation="landscape"/>
  <headerFooter alignWithMargins="0">
    <oddFooter>&amp;L&amp;9被评估单位填表人：
填表日期：      年   月   日&amp;C&amp;9评估人员：&amp;R&amp;9共&amp;N页，第&amp;P页</oddFooter>
  </headerFooter>
  <legacyDrawing r:id="rId2"/>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5"/>
  <dimension ref="A1:H32"/>
  <sheetViews>
    <sheetView zoomScale="90" zoomScaleNormal="90" zoomScaleSheetLayoutView="90" workbookViewId="0">
      <pane ySplit="6" topLeftCell="A7" activePane="bottomLeft" state="frozen"/>
      <selection/>
      <selection pane="bottomLeft" activeCell="B8" sqref="B8:M18"/>
    </sheetView>
  </sheetViews>
  <sheetFormatPr defaultColWidth="9" defaultRowHeight="15.75" customHeight="1" outlineLevelCol="7"/>
  <cols>
    <col min="1" max="1" width="7.58333333333333" style="15" customWidth="1"/>
    <col min="2" max="2" width="39.5" style="15" customWidth="1"/>
    <col min="3" max="3" width="16" style="15" customWidth="1"/>
    <col min="4" max="4" width="18.75" style="15" hidden="1" customWidth="1" outlineLevel="1"/>
    <col min="5" max="5" width="20.5833333333333" style="15" customWidth="1" collapsed="1"/>
    <col min="6" max="6" width="20.5833333333333" style="15" customWidth="1"/>
    <col min="7" max="7" width="12.8333333333333" style="15" customWidth="1"/>
    <col min="8" max="8" width="12.3333333333333" style="15" customWidth="1"/>
    <col min="9" max="16384" width="9" style="15"/>
  </cols>
  <sheetData>
    <row r="1" s="11" customFormat="1" ht="10.5" spans="1:8">
      <c r="A1" s="78" t="s">
        <v>412</v>
      </c>
      <c r="B1" s="17" t="s">
        <v>362</v>
      </c>
      <c r="C1" s="18"/>
      <c r="D1" s="18"/>
      <c r="E1" s="18"/>
      <c r="F1" s="18"/>
      <c r="G1" s="18"/>
      <c r="H1" s="18"/>
    </row>
    <row r="2" s="12" customFormat="1" ht="30" customHeight="1" spans="1:8">
      <c r="A2" s="19" t="s">
        <v>1041</v>
      </c>
      <c r="B2" s="19"/>
      <c r="C2" s="19"/>
      <c r="D2" s="19"/>
      <c r="E2" s="19"/>
      <c r="F2" s="19"/>
      <c r="G2" s="19"/>
      <c r="H2" s="19"/>
    </row>
    <row r="3" ht="15" customHeight="1" spans="1:8">
      <c r="A3" s="20" t="e">
        <f>CONCATENATE(#REF!,#REF!,#REF!,#REF!,#REF!,#REF!,#REF!)</f>
        <v>#REF!</v>
      </c>
      <c r="B3" s="20"/>
      <c r="C3" s="20"/>
      <c r="D3" s="20"/>
      <c r="E3" s="20"/>
      <c r="F3" s="20"/>
      <c r="G3" s="20"/>
      <c r="H3" s="20"/>
    </row>
    <row r="4" ht="15" customHeight="1" spans="1:8">
      <c r="A4" s="20"/>
      <c r="B4" s="20"/>
      <c r="C4" s="20"/>
      <c r="D4" s="20"/>
      <c r="E4" s="20"/>
      <c r="F4" s="20"/>
      <c r="G4" s="20"/>
      <c r="H4" s="46" t="s">
        <v>1042</v>
      </c>
    </row>
    <row r="5" ht="15" customHeight="1" spans="1:8">
      <c r="A5" s="23" t="e">
        <f>#REF!&amp;#REF!</f>
        <v>#REF!</v>
      </c>
      <c r="H5" s="22" t="s">
        <v>282</v>
      </c>
    </row>
    <row r="6" s="13" customFormat="1" ht="25.15" customHeight="1" spans="1:8">
      <c r="A6" s="24" t="s">
        <v>283</v>
      </c>
      <c r="B6" s="24" t="s">
        <v>609</v>
      </c>
      <c r="C6" s="24" t="s">
        <v>486</v>
      </c>
      <c r="D6" s="25" t="s">
        <v>243</v>
      </c>
      <c r="E6" s="26" t="s">
        <v>244</v>
      </c>
      <c r="F6" s="24" t="s">
        <v>245</v>
      </c>
      <c r="G6" s="24" t="s">
        <v>285</v>
      </c>
      <c r="H6" s="24" t="s">
        <v>419</v>
      </c>
    </row>
    <row r="7" ht="15" customHeight="1" spans="1:8">
      <c r="A7" s="27">
        <v>1</v>
      </c>
      <c r="B7" s="28" t="s">
        <v>1043</v>
      </c>
      <c r="C7" s="29"/>
      <c r="D7" s="30"/>
      <c r="E7" s="34"/>
      <c r="F7" s="31"/>
      <c r="G7" s="31" t="str">
        <f>IF(OR(E7=0,F7=0),"",(F7-E7)/ABS(E7)*100)</f>
        <v/>
      </c>
      <c r="H7" s="33"/>
    </row>
    <row r="8" ht="15" customHeight="1" spans="1:8">
      <c r="A8" s="27">
        <v>2</v>
      </c>
      <c r="B8" s="28" t="s">
        <v>1044</v>
      </c>
      <c r="C8" s="29"/>
      <c r="D8" s="30"/>
      <c r="E8" s="34"/>
      <c r="F8" s="31"/>
      <c r="G8" s="31" t="str">
        <f t="shared" ref="G8:G31" si="0">IF(OR(E8=0,F8=0),"",(F8-E8)/ABS(E8)*100)</f>
        <v/>
      </c>
      <c r="H8" s="33"/>
    </row>
    <row r="9" ht="15" customHeight="1" spans="1:8">
      <c r="A9" s="27">
        <v>3</v>
      </c>
      <c r="B9" s="28" t="s">
        <v>1045</v>
      </c>
      <c r="C9" s="29"/>
      <c r="D9" s="30"/>
      <c r="E9" s="34"/>
      <c r="F9" s="31"/>
      <c r="G9" s="31" t="str">
        <f t="shared" si="0"/>
        <v/>
      </c>
      <c r="H9" s="33"/>
    </row>
    <row r="10" ht="15" customHeight="1" spans="1:8">
      <c r="A10" s="27">
        <v>4</v>
      </c>
      <c r="B10" s="28" t="s">
        <v>1046</v>
      </c>
      <c r="C10" s="29"/>
      <c r="D10" s="30"/>
      <c r="E10" s="34"/>
      <c r="F10" s="31"/>
      <c r="G10" s="31" t="str">
        <f t="shared" si="0"/>
        <v/>
      </c>
      <c r="H10" s="33"/>
    </row>
    <row r="11" ht="15" customHeight="1" spans="1:8">
      <c r="A11" s="27">
        <v>5</v>
      </c>
      <c r="B11" s="28" t="s">
        <v>1047</v>
      </c>
      <c r="C11" s="29"/>
      <c r="D11" s="30"/>
      <c r="E11" s="34"/>
      <c r="F11" s="31"/>
      <c r="G11" s="31" t="str">
        <f t="shared" si="0"/>
        <v/>
      </c>
      <c r="H11" s="33"/>
    </row>
    <row r="12" ht="15" customHeight="1" spans="1:8">
      <c r="A12" s="27">
        <v>6</v>
      </c>
      <c r="B12" s="28" t="s">
        <v>1048</v>
      </c>
      <c r="C12" s="29"/>
      <c r="D12" s="30"/>
      <c r="E12" s="34"/>
      <c r="F12" s="31"/>
      <c r="G12" s="31" t="str">
        <f t="shared" si="0"/>
        <v/>
      </c>
      <c r="H12" s="33"/>
    </row>
    <row r="13" ht="15" customHeight="1" spans="1:8">
      <c r="A13" s="27">
        <v>7</v>
      </c>
      <c r="B13" s="28" t="s">
        <v>1049</v>
      </c>
      <c r="C13" s="29"/>
      <c r="D13" s="30"/>
      <c r="E13" s="34"/>
      <c r="F13" s="31"/>
      <c r="G13" s="31" t="str">
        <f t="shared" si="0"/>
        <v/>
      </c>
      <c r="H13" s="33"/>
    </row>
    <row r="14" ht="15" customHeight="1" spans="1:8">
      <c r="A14" s="27">
        <v>8</v>
      </c>
      <c r="B14" s="28" t="s">
        <v>1050</v>
      </c>
      <c r="C14" s="29"/>
      <c r="D14" s="30"/>
      <c r="E14" s="34"/>
      <c r="F14" s="31"/>
      <c r="G14" s="31" t="str">
        <f t="shared" si="0"/>
        <v/>
      </c>
      <c r="H14" s="33"/>
    </row>
    <row r="15" ht="15" customHeight="1" spans="1:8">
      <c r="A15" s="27">
        <v>9</v>
      </c>
      <c r="B15" s="28" t="s">
        <v>1051</v>
      </c>
      <c r="C15" s="29"/>
      <c r="D15" s="30"/>
      <c r="E15" s="34"/>
      <c r="F15" s="31"/>
      <c r="G15" s="31" t="str">
        <f t="shared" si="0"/>
        <v/>
      </c>
      <c r="H15" s="33"/>
    </row>
    <row r="16" ht="15" customHeight="1" spans="1:8">
      <c r="A16" s="27">
        <v>10</v>
      </c>
      <c r="B16" s="28" t="s">
        <v>1052</v>
      </c>
      <c r="C16" s="29"/>
      <c r="D16" s="30"/>
      <c r="E16" s="34"/>
      <c r="F16" s="31"/>
      <c r="G16" s="31" t="str">
        <f t="shared" si="0"/>
        <v/>
      </c>
      <c r="H16" s="33"/>
    </row>
    <row r="17" ht="15" customHeight="1" spans="1:8">
      <c r="A17" s="27">
        <v>11</v>
      </c>
      <c r="B17" s="28" t="s">
        <v>1053</v>
      </c>
      <c r="C17" s="29"/>
      <c r="D17" s="30"/>
      <c r="E17" s="34"/>
      <c r="F17" s="31"/>
      <c r="G17" s="31" t="str">
        <f t="shared" si="0"/>
        <v/>
      </c>
      <c r="H17" s="33"/>
    </row>
    <row r="18" ht="15" customHeight="1" spans="1:8">
      <c r="A18" s="27">
        <v>12</v>
      </c>
      <c r="B18" s="28" t="s">
        <v>1054</v>
      </c>
      <c r="C18" s="29"/>
      <c r="D18" s="30"/>
      <c r="E18" s="34"/>
      <c r="F18" s="31"/>
      <c r="G18" s="31" t="str">
        <f t="shared" si="0"/>
        <v/>
      </c>
      <c r="H18" s="33"/>
    </row>
    <row r="19" ht="15" customHeight="1" spans="1:8">
      <c r="A19" s="27">
        <v>13</v>
      </c>
      <c r="B19" s="28" t="s">
        <v>1055</v>
      </c>
      <c r="C19" s="29"/>
      <c r="D19" s="30"/>
      <c r="E19" s="34"/>
      <c r="F19" s="31"/>
      <c r="G19" s="31" t="str">
        <f t="shared" si="0"/>
        <v/>
      </c>
      <c r="H19" s="33"/>
    </row>
    <row r="20" ht="15" customHeight="1" spans="1:8">
      <c r="A20" s="27">
        <v>14</v>
      </c>
      <c r="B20" s="28" t="s">
        <v>1056</v>
      </c>
      <c r="C20" s="29"/>
      <c r="D20" s="30"/>
      <c r="E20" s="34"/>
      <c r="F20" s="31"/>
      <c r="G20" s="31" t="str">
        <f t="shared" si="0"/>
        <v/>
      </c>
      <c r="H20" s="33"/>
    </row>
    <row r="21" ht="15" customHeight="1" spans="1:8">
      <c r="A21" s="27">
        <v>15</v>
      </c>
      <c r="B21" s="28" t="s">
        <v>1057</v>
      </c>
      <c r="C21" s="29"/>
      <c r="D21" s="30"/>
      <c r="E21" s="34"/>
      <c r="F21" s="31"/>
      <c r="G21" s="31" t="str">
        <f t="shared" si="0"/>
        <v/>
      </c>
      <c r="H21" s="33"/>
    </row>
    <row r="22" ht="15" customHeight="1" spans="1:8">
      <c r="A22" s="27"/>
      <c r="B22" s="28"/>
      <c r="C22" s="29"/>
      <c r="D22" s="30"/>
      <c r="E22" s="34"/>
      <c r="F22" s="31"/>
      <c r="G22" s="31" t="str">
        <f t="shared" si="0"/>
        <v/>
      </c>
      <c r="H22" s="33"/>
    </row>
    <row r="23" ht="15" customHeight="1" spans="1:8">
      <c r="A23" s="27"/>
      <c r="B23" s="28"/>
      <c r="C23" s="29"/>
      <c r="D23" s="30"/>
      <c r="E23" s="34"/>
      <c r="F23" s="31"/>
      <c r="G23" s="31" t="str">
        <f t="shared" si="0"/>
        <v/>
      </c>
      <c r="H23" s="33"/>
    </row>
    <row r="24" ht="15" customHeight="1" spans="1:8">
      <c r="A24" s="27"/>
      <c r="B24" s="28"/>
      <c r="C24" s="29"/>
      <c r="D24" s="30"/>
      <c r="E24" s="34"/>
      <c r="F24" s="31"/>
      <c r="G24" s="31" t="str">
        <f t="shared" si="0"/>
        <v/>
      </c>
      <c r="H24" s="33"/>
    </row>
    <row r="25" ht="15" customHeight="1" spans="1:8">
      <c r="A25" s="27"/>
      <c r="B25" s="28"/>
      <c r="C25" s="29"/>
      <c r="D25" s="30"/>
      <c r="E25" s="34"/>
      <c r="F25" s="31"/>
      <c r="G25" s="31" t="str">
        <f t="shared" si="0"/>
        <v/>
      </c>
      <c r="H25" s="33"/>
    </row>
    <row r="26" ht="15" customHeight="1" spans="1:8">
      <c r="A26" s="27"/>
      <c r="B26" s="28"/>
      <c r="C26" s="29"/>
      <c r="D26" s="30"/>
      <c r="E26" s="34"/>
      <c r="F26" s="31"/>
      <c r="G26" s="31" t="str">
        <f t="shared" si="0"/>
        <v/>
      </c>
      <c r="H26" s="33"/>
    </row>
    <row r="27" ht="15" customHeight="1" spans="1:8">
      <c r="A27" s="27"/>
      <c r="B27" s="28"/>
      <c r="C27" s="29"/>
      <c r="D27" s="30"/>
      <c r="E27" s="34"/>
      <c r="F27" s="31"/>
      <c r="G27" s="31" t="str">
        <f t="shared" si="0"/>
        <v/>
      </c>
      <c r="H27" s="33"/>
    </row>
    <row r="28" ht="15" customHeight="1" spans="1:8">
      <c r="A28" s="27"/>
      <c r="B28" s="28"/>
      <c r="C28" s="29"/>
      <c r="D28" s="30"/>
      <c r="E28" s="34"/>
      <c r="F28" s="31"/>
      <c r="G28" s="31" t="str">
        <f t="shared" si="0"/>
        <v/>
      </c>
      <c r="H28" s="33"/>
    </row>
    <row r="29" ht="15" customHeight="1" spans="1:8">
      <c r="A29" s="27"/>
      <c r="B29" s="28"/>
      <c r="C29" s="29"/>
      <c r="D29" s="30"/>
      <c r="E29" s="34"/>
      <c r="F29" s="31"/>
      <c r="G29" s="31" t="str">
        <f t="shared" si="0"/>
        <v/>
      </c>
      <c r="H29" s="33"/>
    </row>
    <row r="30" ht="15" customHeight="1" spans="1:8">
      <c r="A30" s="27"/>
      <c r="B30" s="28"/>
      <c r="C30" s="29"/>
      <c r="D30" s="30"/>
      <c r="E30" s="34"/>
      <c r="F30" s="31"/>
      <c r="G30" s="31" t="str">
        <f t="shared" si="0"/>
        <v/>
      </c>
      <c r="H30" s="33"/>
    </row>
    <row r="31" s="14" customFormat="1" ht="15" customHeight="1" spans="1:8">
      <c r="A31" s="35" t="s">
        <v>1058</v>
      </c>
      <c r="B31" s="36"/>
      <c r="C31" s="37"/>
      <c r="D31" s="38">
        <f>SUM(D7:D30)</f>
        <v>0</v>
      </c>
      <c r="E31" s="39">
        <f>SUM(E7:E30)</f>
        <v>0</v>
      </c>
      <c r="F31" s="40">
        <f>SUM(F7:F30)</f>
        <v>0</v>
      </c>
      <c r="G31" s="31" t="str">
        <f t="shared" si="0"/>
        <v/>
      </c>
      <c r="H31" s="41"/>
    </row>
    <row r="32" customHeight="1" spans="1:8">
      <c r="E32" s="84">
        <f>资产负债表未审或审定数!B46</f>
        <v>4194.5</v>
      </c>
    </row>
  </sheetData>
  <mergeCells count="3">
    <mergeCell ref="A2:H2"/>
    <mergeCell ref="A3:H3"/>
    <mergeCell ref="A31:B31"/>
  </mergeCells>
  <hyperlinks>
    <hyperlink ref="A1" location="索引目录!I11" display="返回索引页"/>
    <hyperlink ref="B1" location="流动负债汇总!B11"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78"/>
  <dimension ref="A1:J31"/>
  <sheetViews>
    <sheetView zoomScale="90" zoomScaleNormal="90" zoomScaleSheetLayoutView="90" workbookViewId="0">
      <pane ySplit="6" topLeftCell="A7" activePane="bottomLeft" state="frozen"/>
      <selection/>
      <selection pane="bottomLeft" activeCell="B8" sqref="B8:M18"/>
    </sheetView>
  </sheetViews>
  <sheetFormatPr defaultColWidth="9" defaultRowHeight="15.75" customHeight="1"/>
  <cols>
    <col min="1" max="1" width="7.58333333333333" style="15" customWidth="1"/>
    <col min="2" max="2" width="39.75" style="15" customWidth="1"/>
    <col min="3" max="3" width="11.5833333333333" style="15" customWidth="1"/>
    <col min="4" max="4" width="12.3333333333333" style="15" customWidth="1"/>
    <col min="5" max="5" width="10.5" style="15" hidden="1" customWidth="1"/>
    <col min="6" max="6" width="15.75" style="15" hidden="1" customWidth="1" outlineLevel="1"/>
    <col min="7" max="7" width="18.5833333333333" style="15" customWidth="1" collapsed="1"/>
    <col min="8" max="8" width="14.5833333333333" style="15" customWidth="1"/>
    <col min="9" max="9" width="11.75" style="15" customWidth="1"/>
    <col min="10" max="10" width="12.75" style="15" customWidth="1"/>
    <col min="11" max="16384" width="9" style="15"/>
  </cols>
  <sheetData>
    <row r="1" s="11" customFormat="1" ht="10.5" spans="1:10">
      <c r="A1" s="78" t="s">
        <v>412</v>
      </c>
      <c r="B1" s="17" t="s">
        <v>362</v>
      </c>
      <c r="C1" s="18"/>
      <c r="D1" s="18"/>
      <c r="E1" s="18"/>
      <c r="F1" s="18"/>
      <c r="G1" s="18"/>
      <c r="H1" s="18"/>
      <c r="I1" s="18"/>
      <c r="J1" s="18"/>
    </row>
    <row r="2" s="12" customFormat="1" ht="30" customHeight="1" spans="1:10">
      <c r="A2" s="19" t="s">
        <v>1059</v>
      </c>
      <c r="B2" s="19"/>
      <c r="C2" s="19"/>
      <c r="D2" s="19"/>
      <c r="E2" s="19"/>
      <c r="F2" s="19"/>
      <c r="G2" s="19"/>
      <c r="H2" s="19"/>
      <c r="I2" s="19"/>
      <c r="J2" s="19"/>
    </row>
    <row r="3" ht="15" customHeight="1" spans="1:10">
      <c r="A3" s="20" t="e">
        <f>CONCATENATE(#REF!,#REF!,#REF!,#REF!,#REF!,#REF!,#REF!)</f>
        <v>#REF!</v>
      </c>
      <c r="B3" s="20"/>
      <c r="C3" s="20"/>
      <c r="D3" s="20"/>
      <c r="E3" s="20"/>
      <c r="F3" s="20"/>
      <c r="G3" s="20"/>
      <c r="H3" s="20"/>
      <c r="I3" s="20"/>
      <c r="J3" s="21"/>
    </row>
    <row r="4" ht="15" customHeight="1" spans="1:10">
      <c r="A4" s="20"/>
      <c r="B4" s="20"/>
      <c r="C4" s="20"/>
      <c r="D4" s="20"/>
      <c r="E4" s="20"/>
      <c r="F4" s="20"/>
      <c r="G4" s="20"/>
      <c r="H4" s="20"/>
      <c r="I4" s="20"/>
      <c r="J4" s="22" t="s">
        <v>1060</v>
      </c>
    </row>
    <row r="5" ht="15" customHeight="1" spans="1:10">
      <c r="A5" s="23" t="e">
        <f>#REF!&amp;#REF!</f>
        <v>#REF!</v>
      </c>
      <c r="J5" s="22" t="s">
        <v>282</v>
      </c>
    </row>
    <row r="6" s="13" customFormat="1" ht="25.15" customHeight="1" spans="1:10">
      <c r="A6" s="24" t="s">
        <v>283</v>
      </c>
      <c r="B6" s="24" t="s">
        <v>1061</v>
      </c>
      <c r="C6" s="24" t="s">
        <v>486</v>
      </c>
      <c r="D6" s="24" t="s">
        <v>1062</v>
      </c>
      <c r="E6" s="24" t="s">
        <v>1063</v>
      </c>
      <c r="F6" s="25" t="s">
        <v>243</v>
      </c>
      <c r="G6" s="26" t="s">
        <v>244</v>
      </c>
      <c r="H6" s="24" t="s">
        <v>245</v>
      </c>
      <c r="I6" s="24" t="s">
        <v>285</v>
      </c>
      <c r="J6" s="24" t="s">
        <v>419</v>
      </c>
    </row>
    <row r="7" ht="15" customHeight="1" spans="1:10">
      <c r="A7" s="27">
        <v>1</v>
      </c>
      <c r="B7" s="28"/>
      <c r="C7" s="29"/>
      <c r="D7" s="28"/>
      <c r="E7" s="83"/>
      <c r="F7" s="30"/>
      <c r="G7" s="34"/>
      <c r="H7" s="31"/>
      <c r="I7" s="31" t="str">
        <f>IF(OR(G7=0,H7=0),"",(H7-G7)/ABS(G7)*100)</f>
        <v/>
      </c>
      <c r="J7" s="33"/>
    </row>
    <row r="8" ht="15" customHeight="1" spans="1:10">
      <c r="A8" s="27"/>
      <c r="B8" s="58"/>
      <c r="C8" s="29"/>
      <c r="D8" s="28"/>
      <c r="E8" s="83"/>
      <c r="F8" s="30"/>
      <c r="G8" s="34"/>
      <c r="H8" s="31"/>
      <c r="I8" s="31"/>
      <c r="J8" s="33"/>
    </row>
    <row r="9" ht="15" customHeight="1" spans="1:10">
      <c r="A9" s="27"/>
      <c r="B9" s="58"/>
      <c r="C9" s="29"/>
      <c r="D9" s="28"/>
      <c r="E9" s="83"/>
      <c r="F9" s="30"/>
      <c r="G9" s="34"/>
      <c r="H9" s="31"/>
      <c r="I9" s="31"/>
      <c r="J9" s="33"/>
    </row>
    <row r="10" ht="15" customHeight="1" spans="1:10">
      <c r="A10" s="27"/>
      <c r="B10" s="28"/>
      <c r="C10" s="29"/>
      <c r="D10" s="28"/>
      <c r="E10" s="83"/>
      <c r="F10" s="30"/>
      <c r="G10" s="34"/>
      <c r="H10" s="31"/>
      <c r="I10" s="31"/>
      <c r="J10" s="33"/>
    </row>
    <row r="11" ht="15" customHeight="1" spans="1:10">
      <c r="A11" s="27"/>
      <c r="B11" s="28"/>
      <c r="C11" s="29"/>
      <c r="D11" s="28"/>
      <c r="E11" s="83"/>
      <c r="F11" s="30"/>
      <c r="G11" s="34"/>
      <c r="H11" s="31"/>
      <c r="I11" s="31"/>
      <c r="J11" s="33"/>
    </row>
    <row r="12" ht="15" customHeight="1" spans="1:10">
      <c r="A12" s="27"/>
      <c r="B12" s="28"/>
      <c r="C12" s="29"/>
      <c r="D12" s="28"/>
      <c r="E12" s="83"/>
      <c r="F12" s="30"/>
      <c r="G12" s="34"/>
      <c r="H12" s="31"/>
      <c r="I12" s="31" t="str">
        <f t="shared" ref="I12:I31" si="0">IF(OR(G12=0,H12=0),"",(H12-G12)/ABS(G12)*100)</f>
        <v/>
      </c>
      <c r="J12" s="33"/>
    </row>
    <row r="13" ht="15" customHeight="1" spans="1:10">
      <c r="A13" s="27"/>
      <c r="B13" s="28"/>
      <c r="C13" s="29"/>
      <c r="D13" s="28"/>
      <c r="E13" s="83"/>
      <c r="F13" s="30"/>
      <c r="G13" s="34"/>
      <c r="H13" s="31"/>
      <c r="I13" s="31" t="str">
        <f t="shared" si="0"/>
        <v/>
      </c>
      <c r="J13" s="33"/>
    </row>
    <row r="14" ht="15" customHeight="1" spans="1:10">
      <c r="A14" s="27"/>
      <c r="B14" s="28"/>
      <c r="C14" s="29"/>
      <c r="D14" s="28"/>
      <c r="E14" s="83"/>
      <c r="F14" s="30"/>
      <c r="G14" s="34"/>
      <c r="H14" s="31"/>
      <c r="I14" s="31" t="str">
        <f t="shared" si="0"/>
        <v/>
      </c>
      <c r="J14" s="33"/>
    </row>
    <row r="15" ht="15" customHeight="1" spans="1:10">
      <c r="A15" s="27"/>
      <c r="B15" s="28"/>
      <c r="C15" s="29"/>
      <c r="D15" s="28"/>
      <c r="E15" s="83"/>
      <c r="F15" s="30"/>
      <c r="G15" s="34"/>
      <c r="H15" s="31"/>
      <c r="I15" s="31" t="str">
        <f t="shared" si="0"/>
        <v/>
      </c>
      <c r="J15" s="33"/>
    </row>
    <row r="16" ht="15" customHeight="1" spans="1:10">
      <c r="A16" s="27"/>
      <c r="B16" s="28"/>
      <c r="C16" s="29"/>
      <c r="D16" s="28"/>
      <c r="E16" s="83"/>
      <c r="F16" s="30"/>
      <c r="G16" s="34"/>
      <c r="H16" s="31"/>
      <c r="I16" s="31" t="str">
        <f t="shared" si="0"/>
        <v/>
      </c>
      <c r="J16" s="33"/>
    </row>
    <row r="17" ht="15" customHeight="1" spans="1:10">
      <c r="A17" s="27"/>
      <c r="B17" s="28"/>
      <c r="C17" s="29"/>
      <c r="D17" s="28"/>
      <c r="E17" s="83"/>
      <c r="F17" s="30"/>
      <c r="G17" s="34"/>
      <c r="H17" s="31"/>
      <c r="I17" s="31" t="str">
        <f t="shared" si="0"/>
        <v/>
      </c>
      <c r="J17" s="33"/>
    </row>
    <row r="18" ht="15" customHeight="1" spans="1:10">
      <c r="A18" s="27"/>
      <c r="B18" s="28"/>
      <c r="C18" s="29"/>
      <c r="D18" s="28"/>
      <c r="E18" s="83"/>
      <c r="F18" s="30"/>
      <c r="G18" s="34"/>
      <c r="H18" s="31"/>
      <c r="I18" s="31" t="str">
        <f t="shared" si="0"/>
        <v/>
      </c>
      <c r="J18" s="33"/>
    </row>
    <row r="19" ht="15" customHeight="1" spans="1:10">
      <c r="A19" s="27"/>
      <c r="B19" s="28"/>
      <c r="C19" s="29"/>
      <c r="D19" s="28"/>
      <c r="E19" s="83"/>
      <c r="F19" s="30"/>
      <c r="G19" s="34"/>
      <c r="H19" s="31"/>
      <c r="I19" s="31" t="str">
        <f t="shared" si="0"/>
        <v/>
      </c>
      <c r="J19" s="33"/>
    </row>
    <row r="20" ht="15" customHeight="1" spans="1:10">
      <c r="A20" s="27"/>
      <c r="B20" s="28"/>
      <c r="C20" s="29"/>
      <c r="D20" s="28"/>
      <c r="E20" s="83"/>
      <c r="F20" s="30"/>
      <c r="G20" s="34"/>
      <c r="H20" s="31"/>
      <c r="I20" s="31" t="str">
        <f t="shared" si="0"/>
        <v/>
      </c>
      <c r="J20" s="33"/>
    </row>
    <row r="21" ht="15" customHeight="1" spans="1:10">
      <c r="A21" s="27"/>
      <c r="B21" s="28"/>
      <c r="C21" s="29"/>
      <c r="D21" s="28"/>
      <c r="E21" s="83"/>
      <c r="F21" s="30"/>
      <c r="G21" s="34"/>
      <c r="H21" s="31"/>
      <c r="I21" s="31" t="str">
        <f t="shared" si="0"/>
        <v/>
      </c>
      <c r="J21" s="33"/>
    </row>
    <row r="22" ht="15" customHeight="1" spans="1:10">
      <c r="A22" s="27"/>
      <c r="B22" s="28"/>
      <c r="C22" s="29"/>
      <c r="D22" s="28"/>
      <c r="E22" s="83"/>
      <c r="F22" s="30"/>
      <c r="G22" s="34"/>
      <c r="H22" s="31"/>
      <c r="I22" s="31" t="str">
        <f t="shared" si="0"/>
        <v/>
      </c>
      <c r="J22" s="33"/>
    </row>
    <row r="23" ht="15" customHeight="1" spans="1:10">
      <c r="A23" s="27"/>
      <c r="B23" s="28"/>
      <c r="C23" s="29"/>
      <c r="D23" s="28"/>
      <c r="E23" s="83"/>
      <c r="F23" s="30"/>
      <c r="G23" s="34"/>
      <c r="H23" s="31"/>
      <c r="I23" s="31" t="str">
        <f t="shared" si="0"/>
        <v/>
      </c>
      <c r="J23" s="33"/>
    </row>
    <row r="24" ht="15" customHeight="1" spans="1:10">
      <c r="A24" s="27"/>
      <c r="B24" s="28"/>
      <c r="C24" s="29"/>
      <c r="D24" s="28"/>
      <c r="E24" s="83"/>
      <c r="F24" s="30"/>
      <c r="G24" s="34"/>
      <c r="H24" s="31"/>
      <c r="I24" s="31" t="str">
        <f t="shared" si="0"/>
        <v/>
      </c>
      <c r="J24" s="33"/>
    </row>
    <row r="25" ht="15" customHeight="1" spans="1:10">
      <c r="A25" s="27"/>
      <c r="B25" s="28"/>
      <c r="C25" s="29"/>
      <c r="D25" s="28"/>
      <c r="E25" s="83"/>
      <c r="F25" s="30"/>
      <c r="G25" s="34"/>
      <c r="H25" s="31"/>
      <c r="I25" s="31" t="str">
        <f t="shared" si="0"/>
        <v/>
      </c>
      <c r="J25" s="33"/>
    </row>
    <row r="26" ht="15" customHeight="1" spans="1:10">
      <c r="A26" s="27"/>
      <c r="B26" s="28"/>
      <c r="C26" s="29"/>
      <c r="D26" s="28"/>
      <c r="E26" s="83"/>
      <c r="F26" s="30"/>
      <c r="G26" s="34"/>
      <c r="H26" s="31"/>
      <c r="I26" s="31" t="str">
        <f t="shared" si="0"/>
        <v/>
      </c>
      <c r="J26" s="33"/>
    </row>
    <row r="27" ht="15" customHeight="1" spans="1:10">
      <c r="A27" s="27"/>
      <c r="B27" s="28"/>
      <c r="C27" s="29"/>
      <c r="D27" s="28"/>
      <c r="E27" s="83"/>
      <c r="F27" s="30"/>
      <c r="G27" s="34"/>
      <c r="H27" s="31"/>
      <c r="I27" s="31" t="str">
        <f t="shared" si="0"/>
        <v/>
      </c>
      <c r="J27" s="33"/>
    </row>
    <row r="28" ht="15" customHeight="1" spans="1:10">
      <c r="A28" s="27"/>
      <c r="B28" s="28"/>
      <c r="C28" s="29"/>
      <c r="D28" s="28"/>
      <c r="E28" s="83"/>
      <c r="F28" s="30"/>
      <c r="G28" s="34"/>
      <c r="H28" s="31"/>
      <c r="I28" s="31" t="str">
        <f t="shared" si="0"/>
        <v/>
      </c>
      <c r="J28" s="33"/>
    </row>
    <row r="29" ht="15" customHeight="1" spans="1:10">
      <c r="A29" s="27"/>
      <c r="B29" s="28"/>
      <c r="C29" s="29"/>
      <c r="D29" s="28"/>
      <c r="E29" s="83"/>
      <c r="F29" s="30"/>
      <c r="G29" s="34"/>
      <c r="H29" s="31"/>
      <c r="I29" s="31" t="str">
        <f t="shared" si="0"/>
        <v/>
      </c>
      <c r="J29" s="33"/>
    </row>
    <row r="30" ht="15" customHeight="1" spans="1:10">
      <c r="A30" s="27"/>
      <c r="B30" s="28"/>
      <c r="C30" s="29"/>
      <c r="D30" s="28"/>
      <c r="E30" s="83"/>
      <c r="F30" s="30"/>
      <c r="G30" s="34"/>
      <c r="H30" s="31"/>
      <c r="I30" s="31" t="str">
        <f t="shared" si="0"/>
        <v/>
      </c>
      <c r="J30" s="33"/>
    </row>
    <row r="31" s="14" customFormat="1" ht="15" customHeight="1" spans="1:10">
      <c r="A31" s="35" t="s">
        <v>1064</v>
      </c>
      <c r="B31" s="36"/>
      <c r="C31" s="37"/>
      <c r="D31" s="24"/>
      <c r="E31" s="24"/>
      <c r="F31" s="38">
        <f>SUM(F7:F30)</f>
        <v>0</v>
      </c>
      <c r="G31" s="39">
        <f>SUM(G7:G30)</f>
        <v>0</v>
      </c>
      <c r="H31" s="40">
        <f>SUM(H7:H30)</f>
        <v>0</v>
      </c>
      <c r="I31" s="31" t="str">
        <f t="shared" si="0"/>
        <v/>
      </c>
      <c r="J31" s="41"/>
    </row>
  </sheetData>
  <mergeCells count="3">
    <mergeCell ref="A2:J2"/>
    <mergeCell ref="A3:J3"/>
    <mergeCell ref="A31:B31"/>
  </mergeCells>
  <hyperlinks>
    <hyperlink ref="A1" location="索引目录!I12" display="返回索引页"/>
    <hyperlink ref="B1" location="流动负债汇总!B12"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9">
    <tabColor theme="9" tint="0.399945066682943"/>
  </sheetPr>
  <dimension ref="A1:K33"/>
  <sheetViews>
    <sheetView zoomScale="90" zoomScaleNormal="90" workbookViewId="0">
      <pane xSplit="7" ySplit="6" topLeftCell="H7" activePane="bottomRight" state="frozen"/>
      <selection/>
      <selection pane="topRight"/>
      <selection pane="bottomLeft"/>
      <selection pane="bottomRight" activeCell="B8" sqref="B8:M18"/>
    </sheetView>
  </sheetViews>
  <sheetFormatPr defaultColWidth="9" defaultRowHeight="15.75" customHeight="1"/>
  <cols>
    <col min="1" max="1" width="7.58333333333333" style="15" customWidth="1"/>
    <col min="2" max="2" width="34.25" style="15" customWidth="1"/>
    <col min="3" max="3" width="14.25" style="15" hidden="1" customWidth="1" outlineLevel="1"/>
    <col min="4" max="4" width="20.5833333333333" style="15" customWidth="1" collapsed="1"/>
    <col min="5" max="6" width="20.5833333333333" style="15" customWidth="1"/>
    <col min="7" max="7" width="18.0833333333333" style="15" customWidth="1"/>
    <col min="8" max="16384" width="9" style="15"/>
  </cols>
  <sheetData>
    <row r="1" s="11" customFormat="1" ht="10.5" spans="1:11">
      <c r="A1" s="17" t="s">
        <v>361</v>
      </c>
      <c r="B1" s="17" t="s">
        <v>362</v>
      </c>
      <c r="C1" s="18"/>
      <c r="D1" s="18"/>
      <c r="E1" s="18"/>
      <c r="F1" s="18"/>
      <c r="G1" s="18"/>
    </row>
    <row r="2" s="12" customFormat="1" ht="30" customHeight="1" spans="1:11">
      <c r="A2" s="19" t="s">
        <v>1065</v>
      </c>
      <c r="B2" s="19"/>
      <c r="C2" s="19"/>
      <c r="D2" s="19"/>
      <c r="E2" s="19"/>
      <c r="F2" s="19"/>
      <c r="G2" s="19"/>
    </row>
    <row r="3" ht="15" customHeight="1" spans="1:11">
      <c r="A3" s="20" t="e">
        <f>CONCATENATE(#REF!,#REF!,#REF!,#REF!,#REF!,#REF!,#REF!)</f>
        <v>#REF!</v>
      </c>
      <c r="B3" s="20"/>
      <c r="C3" s="20"/>
      <c r="D3" s="20"/>
      <c r="E3" s="21"/>
      <c r="F3" s="21"/>
      <c r="G3" s="21"/>
    </row>
    <row r="4" ht="15" customHeight="1" spans="1:11">
      <c r="A4" s="20"/>
      <c r="B4" s="20"/>
      <c r="C4" s="20"/>
      <c r="D4" s="20"/>
      <c r="E4" s="21"/>
      <c r="F4" s="21"/>
      <c r="G4" s="22" t="s">
        <v>1066</v>
      </c>
      <c r="K4" s="22"/>
    </row>
    <row r="5" ht="15" customHeight="1" spans="1:11">
      <c r="A5" s="23" t="e">
        <f>#REF!&amp;#REF!</f>
        <v>#REF!</v>
      </c>
      <c r="G5" s="22" t="s">
        <v>282</v>
      </c>
    </row>
    <row r="6" s="13" customFormat="1" ht="15" customHeight="1" spans="1:11">
      <c r="A6" s="64" t="s">
        <v>365</v>
      </c>
      <c r="B6" s="64" t="s">
        <v>366</v>
      </c>
      <c r="C6" s="65" t="s">
        <v>367</v>
      </c>
      <c r="D6" s="64" t="s">
        <v>368</v>
      </c>
      <c r="E6" s="64" t="s">
        <v>369</v>
      </c>
      <c r="F6" s="64" t="s">
        <v>505</v>
      </c>
      <c r="G6" s="64" t="s">
        <v>431</v>
      </c>
    </row>
    <row r="7" ht="15" customHeight="1" spans="1:11">
      <c r="A7" s="67" t="s">
        <v>1067</v>
      </c>
      <c r="B7" s="33" t="s">
        <v>30</v>
      </c>
      <c r="C7" s="30">
        <f>其他应付款!E31</f>
        <v>0</v>
      </c>
      <c r="D7" s="31">
        <f>其他应付款!F31</f>
        <v>0</v>
      </c>
      <c r="E7" s="31">
        <f>其他应付款!G31</f>
        <v>0</v>
      </c>
      <c r="F7" s="68" t="str">
        <f>IF(OR(AND(D7=0,E7=0),E7=0),"",E7-D7)</f>
        <v/>
      </c>
      <c r="G7" s="68" t="str">
        <f>IF(ISERROR(F7/D7),"",F7/ABS(D7)*100)</f>
        <v/>
      </c>
    </row>
    <row r="8" ht="15" customHeight="1" spans="1:11">
      <c r="A8" s="67" t="s">
        <v>1068</v>
      </c>
      <c r="B8" s="33" t="s">
        <v>1069</v>
      </c>
      <c r="C8" s="30">
        <f>'其他应付-利息'!G31</f>
        <v>0</v>
      </c>
      <c r="D8" s="31">
        <f>'其他应付-利息'!H31</f>
        <v>0</v>
      </c>
      <c r="E8" s="31">
        <f>'其他应付-利息'!I31</f>
        <v>0</v>
      </c>
      <c r="F8" s="31" t="str">
        <f t="shared" ref="F8:F31" si="0">IF(OR(AND(D8=0,E8=0),E8=0),"",E8-D8)</f>
        <v/>
      </c>
      <c r="G8" s="31" t="str">
        <f t="shared" ref="G8:G31" si="1">IF(ISERROR(F8/D8),"",F8/ABS(D8)*100)</f>
        <v/>
      </c>
    </row>
    <row r="9" ht="15" customHeight="1" spans="1:11">
      <c r="A9" s="67" t="s">
        <v>1070</v>
      </c>
      <c r="B9" s="33" t="s">
        <v>1071</v>
      </c>
      <c r="C9" s="30">
        <f>'其他应付-股利'!E31</f>
        <v>0</v>
      </c>
      <c r="D9" s="31">
        <f>'其他应付-股利'!F31</f>
        <v>0</v>
      </c>
      <c r="E9" s="31">
        <f>'其他应付-股利'!G31</f>
        <v>0</v>
      </c>
      <c r="F9" s="31" t="str">
        <f t="shared" si="0"/>
        <v/>
      </c>
      <c r="G9" s="31" t="str">
        <f t="shared" si="1"/>
        <v/>
      </c>
    </row>
    <row r="10" ht="15" customHeight="1" spans="1:11">
      <c r="A10" s="67"/>
      <c r="B10" s="80"/>
      <c r="C10" s="30"/>
      <c r="D10" s="31"/>
      <c r="E10" s="31"/>
      <c r="F10" s="31"/>
      <c r="G10" s="31"/>
    </row>
    <row r="11" ht="15" customHeight="1" spans="1:11">
      <c r="A11" s="67"/>
      <c r="B11" s="80"/>
      <c r="C11" s="30"/>
      <c r="D11" s="31"/>
      <c r="E11" s="31"/>
      <c r="F11" s="31"/>
      <c r="G11" s="31"/>
    </row>
    <row r="12" ht="15" customHeight="1" spans="1:11">
      <c r="A12" s="67"/>
      <c r="B12" s="80"/>
      <c r="C12" s="30"/>
      <c r="D12" s="31"/>
      <c r="E12" s="31"/>
      <c r="F12" s="31"/>
      <c r="G12" s="31"/>
    </row>
    <row r="13" ht="15" customHeight="1" spans="1:11">
      <c r="A13" s="67"/>
      <c r="B13" s="80"/>
      <c r="C13" s="30"/>
      <c r="D13" s="31"/>
      <c r="E13" s="31"/>
      <c r="F13" s="31"/>
      <c r="G13" s="31"/>
    </row>
    <row r="14" ht="15" customHeight="1" spans="1:11">
      <c r="A14" s="67"/>
      <c r="B14" s="80"/>
      <c r="C14" s="30"/>
      <c r="D14" s="31"/>
      <c r="E14" s="31"/>
      <c r="F14" s="31"/>
      <c r="G14" s="31"/>
    </row>
    <row r="15" ht="15" customHeight="1" spans="1:11">
      <c r="A15" s="67"/>
      <c r="B15" s="80"/>
      <c r="C15" s="30"/>
      <c r="D15" s="31"/>
      <c r="E15" s="31"/>
      <c r="F15" s="31"/>
      <c r="G15" s="31"/>
    </row>
    <row r="16" ht="15" customHeight="1" spans="1:11">
      <c r="A16" s="67"/>
      <c r="B16" s="80"/>
      <c r="C16" s="30"/>
      <c r="D16" s="31"/>
      <c r="E16" s="31"/>
      <c r="F16" s="31"/>
      <c r="G16" s="31"/>
    </row>
    <row r="17" ht="15" customHeight="1" spans="1:7">
      <c r="A17" s="67"/>
      <c r="B17" s="80"/>
      <c r="C17" s="30"/>
      <c r="D17" s="31"/>
      <c r="E17" s="31"/>
      <c r="F17" s="31"/>
      <c r="G17" s="31"/>
    </row>
    <row r="18" ht="15" customHeight="1" spans="1:7">
      <c r="A18" s="67"/>
      <c r="B18" s="80"/>
      <c r="C18" s="30"/>
      <c r="D18" s="31"/>
      <c r="E18" s="31"/>
      <c r="F18" s="31"/>
      <c r="G18" s="31"/>
    </row>
    <row r="19" ht="15" customHeight="1" spans="1:7">
      <c r="A19" s="67"/>
      <c r="B19" s="80"/>
      <c r="C19" s="30"/>
      <c r="D19" s="31"/>
      <c r="E19" s="31"/>
      <c r="F19" s="31"/>
      <c r="G19" s="31"/>
    </row>
    <row r="20" ht="15" customHeight="1" spans="1:7">
      <c r="A20" s="67"/>
      <c r="B20" s="80"/>
      <c r="C20" s="30"/>
      <c r="D20" s="31"/>
      <c r="E20" s="31"/>
      <c r="F20" s="31"/>
      <c r="G20" s="31"/>
    </row>
    <row r="21" ht="15" customHeight="1" spans="1:7">
      <c r="A21" s="67"/>
      <c r="B21" s="80"/>
      <c r="C21" s="30"/>
      <c r="D21" s="31"/>
      <c r="E21" s="31"/>
      <c r="F21" s="31"/>
      <c r="G21" s="31"/>
    </row>
    <row r="22" ht="15" customHeight="1" spans="1:7">
      <c r="A22" s="67"/>
      <c r="B22" s="80"/>
      <c r="C22" s="30"/>
      <c r="D22" s="31"/>
      <c r="E22" s="31"/>
      <c r="F22" s="31"/>
      <c r="G22" s="31"/>
    </row>
    <row r="23" ht="15" customHeight="1" spans="1:7">
      <c r="A23" s="67"/>
      <c r="B23" s="80"/>
      <c r="C23" s="30"/>
      <c r="D23" s="31"/>
      <c r="E23" s="31"/>
      <c r="F23" s="31"/>
      <c r="G23" s="31"/>
    </row>
    <row r="24" ht="15" customHeight="1" spans="1:7">
      <c r="A24" s="67"/>
      <c r="B24" s="80"/>
      <c r="C24" s="30"/>
      <c r="D24" s="31"/>
      <c r="E24" s="31"/>
      <c r="F24" s="31"/>
      <c r="G24" s="31"/>
    </row>
    <row r="25" ht="15" customHeight="1" spans="1:7">
      <c r="A25" s="67"/>
      <c r="B25" s="80"/>
      <c r="C25" s="30"/>
      <c r="D25" s="31"/>
      <c r="E25" s="31"/>
      <c r="F25" s="31"/>
      <c r="G25" s="31"/>
    </row>
    <row r="26" ht="15" customHeight="1" spans="1:7">
      <c r="A26" s="67"/>
      <c r="B26" s="80"/>
      <c r="C26" s="30"/>
      <c r="D26" s="31"/>
      <c r="E26" s="31"/>
      <c r="F26" s="31"/>
      <c r="G26" s="31"/>
    </row>
    <row r="27" ht="15" customHeight="1" spans="1:7">
      <c r="A27" s="67"/>
      <c r="B27" s="81"/>
      <c r="C27" s="30"/>
      <c r="D27" s="31"/>
      <c r="E27" s="31"/>
      <c r="F27" s="31"/>
      <c r="G27" s="31"/>
    </row>
    <row r="28" ht="15" customHeight="1" spans="1:7">
      <c r="A28" s="67"/>
      <c r="B28" s="80"/>
      <c r="C28" s="30"/>
      <c r="D28" s="31"/>
      <c r="E28" s="31"/>
      <c r="F28" s="31"/>
      <c r="G28" s="31"/>
    </row>
    <row r="29" ht="15" customHeight="1" spans="1:7">
      <c r="A29" s="67"/>
      <c r="B29" s="81"/>
      <c r="C29" s="30"/>
      <c r="D29" s="31"/>
      <c r="E29" s="31"/>
      <c r="F29" s="31"/>
      <c r="G29" s="31"/>
    </row>
    <row r="30" ht="15" customHeight="1" spans="1:7">
      <c r="A30" s="67"/>
      <c r="B30" s="81"/>
      <c r="C30" s="30"/>
      <c r="D30" s="31"/>
      <c r="E30" s="31"/>
      <c r="F30" s="31"/>
      <c r="G30" s="31"/>
    </row>
    <row r="31" s="14" customFormat="1" ht="15" customHeight="1" spans="1:7">
      <c r="A31" s="64" t="s">
        <v>1014</v>
      </c>
      <c r="B31" s="82" t="s">
        <v>1072</v>
      </c>
      <c r="C31" s="40">
        <f>SUM(C7:C30)</f>
        <v>0</v>
      </c>
      <c r="D31" s="40">
        <f>SUM(D7:D30)</f>
        <v>0</v>
      </c>
      <c r="E31" s="40">
        <f>SUM(E7:E30)</f>
        <v>0</v>
      </c>
      <c r="F31" s="40" t="str">
        <f t="shared" si="0"/>
        <v/>
      </c>
      <c r="G31" s="40" t="str">
        <f t="shared" si="1"/>
        <v/>
      </c>
    </row>
    <row r="32" ht="15" customHeight="1" spans="1:7">
      <c r="A32" s="15" t="e">
        <f>CONCATENATE(#REF!,#REF!)</f>
        <v>#REF!</v>
      </c>
      <c r="E32" s="15" t="e">
        <f>"评估人员："&amp;#REF!</f>
        <v>#REF!</v>
      </c>
      <c r="G32" s="63" t="s">
        <v>401</v>
      </c>
    </row>
    <row r="33" ht="15" customHeight="1" spans="1:1">
      <c r="A33" s="15" t="e">
        <f>CONCATENATE(#REF!,#REF!,#REF!,#REF!,#REF!,#REF!,#REF!)</f>
        <v>#REF!</v>
      </c>
    </row>
  </sheetData>
  <mergeCells count="2">
    <mergeCell ref="A2:G2"/>
    <mergeCell ref="A3:G3"/>
  </mergeCells>
  <hyperlinks>
    <hyperlink ref="A1" location="索引目录!C25" display="返回索引页"/>
    <hyperlink ref="B1" location="非流动资产评估汇总!B25" display="返回"/>
    <hyperlink ref="B7" location="其他应付款!B1" display="其他应付款"/>
    <hyperlink ref="B8" location="'其他应付-利息'!A1" display="其他应付-利息"/>
    <hyperlink ref="B9" location="'其他应付-股利'!A1" display="其他应付-股利"/>
  </hyperlinks>
  <printOptions horizontalCentered="1"/>
  <pageMargins left="0.15748031496063" right="0.15748031496063" top="0.984251968503937" bottom="0.78740157480315" header="0.78740157480315" footer="0.393700787401575"/>
  <pageSetup paperSize="9" orientation="landscape"/>
  <headerFooter alignWithMargins="0">
    <oddFooter>&amp;L&amp;9被评估单位填表人：
填表日期：      年   月   日&amp;C&amp;9评估人员：&amp;R&amp;9共&amp;N页，第&amp;P页</oddFooter>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80"/>
  <dimension ref="A1:I31"/>
  <sheetViews>
    <sheetView zoomScale="90" zoomScaleNormal="90" zoomScaleSheetLayoutView="90" workbookViewId="0">
      <pane ySplit="6" topLeftCell="A7" activePane="bottomLeft" state="frozen"/>
      <selection/>
      <selection pane="bottomLeft" activeCell="B8" sqref="B8:M18"/>
    </sheetView>
  </sheetViews>
  <sheetFormatPr defaultColWidth="9" defaultRowHeight="15.75" customHeight="1"/>
  <cols>
    <col min="1" max="1" width="7.58333333333333" style="15" customWidth="1"/>
    <col min="2" max="2" width="30.0833333333333" style="15" customWidth="1"/>
    <col min="3" max="3" width="11.5833333333333" style="15" customWidth="1"/>
    <col min="4" max="4" width="17.25" style="15" customWidth="1"/>
    <col min="5" max="5" width="16.5" style="15" hidden="1" customWidth="1" outlineLevel="1"/>
    <col min="6" max="6" width="20.5833333333333" style="15" customWidth="1" collapsed="1"/>
    <col min="7" max="7" width="20.5833333333333" style="15" customWidth="1"/>
    <col min="8" max="8" width="12" style="15" customWidth="1"/>
    <col min="9" max="9" width="11.25" style="15" customWidth="1"/>
    <col min="10" max="16384" width="9" style="15"/>
  </cols>
  <sheetData>
    <row r="1" s="11" customFormat="1" ht="10.5" spans="1:9">
      <c r="A1" s="78" t="s">
        <v>412</v>
      </c>
      <c r="B1" s="16" t="s">
        <v>402</v>
      </c>
      <c r="C1" s="18"/>
      <c r="D1" s="18"/>
      <c r="E1" s="18"/>
      <c r="F1" s="18"/>
      <c r="G1" s="18"/>
      <c r="H1" s="18"/>
      <c r="I1" s="18"/>
    </row>
    <row r="2" s="12" customFormat="1" ht="30" customHeight="1" spans="1:9">
      <c r="A2" s="19" t="s">
        <v>1073</v>
      </c>
      <c r="B2" s="19"/>
      <c r="C2" s="19"/>
      <c r="D2" s="19"/>
      <c r="E2" s="19"/>
      <c r="F2" s="19"/>
      <c r="G2" s="19"/>
      <c r="H2" s="19"/>
      <c r="I2" s="19"/>
    </row>
    <row r="3" ht="15" customHeight="1" spans="1:9">
      <c r="A3" s="20" t="e">
        <f>CONCATENATE(#REF!,#REF!,#REF!,#REF!,#REF!,#REF!,#REF!)</f>
        <v>#REF!</v>
      </c>
      <c r="B3" s="20"/>
      <c r="C3" s="20"/>
      <c r="D3" s="20"/>
      <c r="E3" s="20"/>
      <c r="F3" s="20"/>
      <c r="G3" s="20"/>
      <c r="H3" s="20"/>
      <c r="I3" s="21"/>
    </row>
    <row r="4" ht="15" customHeight="1" spans="1:9">
      <c r="A4" s="20"/>
      <c r="B4" s="20"/>
      <c r="C4" s="20"/>
      <c r="D4" s="20"/>
      <c r="E4" s="20"/>
      <c r="F4" s="20"/>
      <c r="G4" s="20"/>
      <c r="H4" s="20"/>
      <c r="I4" s="22" t="s">
        <v>1074</v>
      </c>
    </row>
    <row r="5" ht="15" customHeight="1" spans="1:9">
      <c r="A5" s="23" t="e">
        <f>#REF!&amp;#REF!</f>
        <v>#REF!</v>
      </c>
      <c r="I5" s="22" t="s">
        <v>282</v>
      </c>
    </row>
    <row r="6" s="13" customFormat="1" ht="25.5" customHeight="1" spans="1:9">
      <c r="A6" s="24" t="s">
        <v>283</v>
      </c>
      <c r="B6" s="24" t="s">
        <v>472</v>
      </c>
      <c r="C6" s="24" t="s">
        <v>486</v>
      </c>
      <c r="D6" s="24" t="s">
        <v>485</v>
      </c>
      <c r="E6" s="25" t="s">
        <v>243</v>
      </c>
      <c r="F6" s="26" t="s">
        <v>244</v>
      </c>
      <c r="G6" s="24" t="s">
        <v>245</v>
      </c>
      <c r="H6" s="24" t="s">
        <v>285</v>
      </c>
      <c r="I6" s="24" t="s">
        <v>419</v>
      </c>
    </row>
    <row r="7" ht="15" customHeight="1" spans="1:9">
      <c r="A7" s="27">
        <v>1</v>
      </c>
      <c r="B7" s="28"/>
      <c r="C7" s="29"/>
      <c r="D7" s="28"/>
      <c r="E7" s="30"/>
      <c r="F7" s="31"/>
      <c r="G7" s="31"/>
      <c r="H7" s="31" t="str">
        <f>IF(OR(F7=0,G7=0),"",(G7-F7)/ABS(F7)*100)</f>
        <v/>
      </c>
      <c r="I7" s="33"/>
    </row>
    <row r="8" ht="15" customHeight="1" spans="1:9">
      <c r="A8" s="27"/>
      <c r="B8" s="28"/>
      <c r="C8" s="29"/>
      <c r="D8" s="28"/>
      <c r="E8" s="30"/>
      <c r="F8" s="31"/>
      <c r="G8" s="31"/>
      <c r="H8" s="31"/>
      <c r="I8" s="33"/>
    </row>
    <row r="9" ht="15" customHeight="1" spans="1:9">
      <c r="A9" s="27"/>
      <c r="B9" s="28"/>
      <c r="C9" s="29"/>
      <c r="D9" s="28"/>
      <c r="E9" s="30"/>
      <c r="F9" s="31"/>
      <c r="G9" s="31"/>
      <c r="H9" s="31"/>
      <c r="I9" s="33"/>
    </row>
    <row r="10" ht="15" customHeight="1" spans="1:9">
      <c r="A10" s="27"/>
      <c r="B10" s="28"/>
      <c r="C10" s="29"/>
      <c r="D10" s="28"/>
      <c r="E10" s="30"/>
      <c r="F10" s="34"/>
      <c r="G10" s="31"/>
      <c r="H10" s="31"/>
      <c r="I10" s="33"/>
    </row>
    <row r="11" ht="15" customHeight="1" spans="1:9">
      <c r="A11" s="27"/>
      <c r="B11" s="28"/>
      <c r="C11" s="29"/>
      <c r="D11" s="28"/>
      <c r="E11" s="30"/>
      <c r="F11" s="34"/>
      <c r="G11" s="31"/>
      <c r="H11" s="31"/>
      <c r="I11" s="33"/>
    </row>
    <row r="12" ht="15" customHeight="1" spans="1:9">
      <c r="A12" s="27"/>
      <c r="B12" s="28"/>
      <c r="C12" s="29"/>
      <c r="D12" s="28"/>
      <c r="E12" s="30"/>
      <c r="F12" s="34"/>
      <c r="G12" s="31"/>
      <c r="H12" s="31"/>
      <c r="I12" s="33"/>
    </row>
    <row r="13" ht="15" customHeight="1" spans="1:9">
      <c r="A13" s="27"/>
      <c r="B13" s="28"/>
      <c r="C13" s="29"/>
      <c r="D13" s="28"/>
      <c r="E13" s="30"/>
      <c r="F13" s="34"/>
      <c r="G13" s="31"/>
      <c r="H13" s="31" t="str">
        <f t="shared" ref="H13:H31" si="0">IF(OR(F13=0,G13=0),"",(G13-F13)/ABS(F13)*100)</f>
        <v/>
      </c>
      <c r="I13" s="33"/>
    </row>
    <row r="14" ht="15" customHeight="1" spans="1:9">
      <c r="A14" s="27"/>
      <c r="B14" s="28"/>
      <c r="C14" s="29"/>
      <c r="D14" s="28"/>
      <c r="E14" s="30"/>
      <c r="F14" s="34"/>
      <c r="G14" s="31"/>
      <c r="H14" s="31" t="str">
        <f t="shared" si="0"/>
        <v/>
      </c>
      <c r="I14" s="33"/>
    </row>
    <row r="15" ht="15" customHeight="1" spans="1:9">
      <c r="A15" s="27"/>
      <c r="B15" s="28"/>
      <c r="C15" s="29"/>
      <c r="D15" s="28"/>
      <c r="E15" s="30"/>
      <c r="F15" s="34"/>
      <c r="G15" s="31"/>
      <c r="H15" s="31" t="str">
        <f t="shared" si="0"/>
        <v/>
      </c>
      <c r="I15" s="33"/>
    </row>
    <row r="16" ht="15" customHeight="1" spans="1:9">
      <c r="A16" s="27"/>
      <c r="B16" s="28"/>
      <c r="C16" s="29"/>
      <c r="D16" s="28"/>
      <c r="E16" s="30"/>
      <c r="F16" s="34"/>
      <c r="G16" s="31"/>
      <c r="H16" s="31" t="str">
        <f t="shared" si="0"/>
        <v/>
      </c>
      <c r="I16" s="33"/>
    </row>
    <row r="17" ht="15" customHeight="1" spans="1:9">
      <c r="A17" s="27"/>
      <c r="B17" s="28"/>
      <c r="C17" s="29"/>
      <c r="D17" s="28"/>
      <c r="E17" s="30"/>
      <c r="F17" s="34"/>
      <c r="G17" s="31"/>
      <c r="H17" s="31" t="str">
        <f t="shared" si="0"/>
        <v/>
      </c>
      <c r="I17" s="33"/>
    </row>
    <row r="18" ht="15" customHeight="1" spans="1:9">
      <c r="A18" s="27"/>
      <c r="B18" s="28"/>
      <c r="C18" s="29"/>
      <c r="D18" s="28"/>
      <c r="E18" s="30"/>
      <c r="F18" s="34"/>
      <c r="G18" s="31"/>
      <c r="H18" s="31" t="str">
        <f t="shared" si="0"/>
        <v/>
      </c>
      <c r="I18" s="33"/>
    </row>
    <row r="19" ht="15" customHeight="1" spans="1:9">
      <c r="A19" s="27"/>
      <c r="B19" s="28"/>
      <c r="C19" s="29"/>
      <c r="D19" s="28"/>
      <c r="E19" s="30"/>
      <c r="F19" s="34"/>
      <c r="G19" s="31"/>
      <c r="H19" s="31" t="str">
        <f t="shared" si="0"/>
        <v/>
      </c>
      <c r="I19" s="33"/>
    </row>
    <row r="20" ht="15" customHeight="1" spans="1:9">
      <c r="A20" s="27"/>
      <c r="B20" s="28"/>
      <c r="C20" s="29"/>
      <c r="D20" s="28"/>
      <c r="E20" s="30"/>
      <c r="F20" s="34"/>
      <c r="G20" s="31"/>
      <c r="H20" s="31" t="str">
        <f t="shared" si="0"/>
        <v/>
      </c>
      <c r="I20" s="33"/>
    </row>
    <row r="21" ht="15" customHeight="1" spans="1:9">
      <c r="A21" s="27"/>
      <c r="B21" s="28"/>
      <c r="C21" s="29"/>
      <c r="D21" s="28"/>
      <c r="E21" s="30"/>
      <c r="F21" s="34"/>
      <c r="G21" s="31"/>
      <c r="H21" s="31" t="str">
        <f t="shared" si="0"/>
        <v/>
      </c>
      <c r="I21" s="33"/>
    </row>
    <row r="22" ht="15" customHeight="1" spans="1:9">
      <c r="A22" s="27"/>
      <c r="B22" s="28"/>
      <c r="C22" s="29"/>
      <c r="D22" s="28"/>
      <c r="E22" s="30"/>
      <c r="F22" s="34"/>
      <c r="G22" s="31"/>
      <c r="H22" s="31" t="str">
        <f t="shared" si="0"/>
        <v/>
      </c>
      <c r="I22" s="33"/>
    </row>
    <row r="23" ht="15" customHeight="1" spans="1:9">
      <c r="A23" s="27"/>
      <c r="B23" s="28"/>
      <c r="C23" s="29"/>
      <c r="D23" s="28"/>
      <c r="E23" s="30"/>
      <c r="F23" s="34"/>
      <c r="G23" s="31"/>
      <c r="H23" s="31" t="str">
        <f t="shared" si="0"/>
        <v/>
      </c>
      <c r="I23" s="33"/>
    </row>
    <row r="24" ht="15" customHeight="1" spans="1:9">
      <c r="A24" s="27"/>
      <c r="B24" s="28"/>
      <c r="C24" s="29"/>
      <c r="D24" s="28"/>
      <c r="E24" s="30"/>
      <c r="F24" s="34"/>
      <c r="G24" s="31"/>
      <c r="H24" s="31" t="str">
        <f t="shared" si="0"/>
        <v/>
      </c>
      <c r="I24" s="33"/>
    </row>
    <row r="25" ht="15" customHeight="1" spans="1:9">
      <c r="A25" s="27"/>
      <c r="B25" s="28"/>
      <c r="C25" s="29"/>
      <c r="D25" s="28"/>
      <c r="E25" s="30"/>
      <c r="F25" s="34"/>
      <c r="G25" s="31"/>
      <c r="H25" s="31" t="str">
        <f t="shared" si="0"/>
        <v/>
      </c>
      <c r="I25" s="33"/>
    </row>
    <row r="26" ht="15" customHeight="1" spans="1:9">
      <c r="A26" s="27"/>
      <c r="B26" s="28"/>
      <c r="C26" s="29"/>
      <c r="D26" s="28"/>
      <c r="E26" s="30"/>
      <c r="F26" s="34"/>
      <c r="G26" s="31"/>
      <c r="H26" s="31" t="str">
        <f t="shared" si="0"/>
        <v/>
      </c>
      <c r="I26" s="33"/>
    </row>
    <row r="27" ht="15" customHeight="1" spans="1:9">
      <c r="A27" s="27"/>
      <c r="B27" s="28"/>
      <c r="C27" s="29"/>
      <c r="D27" s="28"/>
      <c r="E27" s="30"/>
      <c r="F27" s="34"/>
      <c r="G27" s="31"/>
      <c r="H27" s="31" t="str">
        <f t="shared" si="0"/>
        <v/>
      </c>
      <c r="I27" s="33"/>
    </row>
    <row r="28" ht="15" customHeight="1" spans="1:9">
      <c r="A28" s="27"/>
      <c r="B28" s="28"/>
      <c r="C28" s="29"/>
      <c r="D28" s="28"/>
      <c r="E28" s="30"/>
      <c r="F28" s="34"/>
      <c r="G28" s="31"/>
      <c r="H28" s="31" t="str">
        <f t="shared" si="0"/>
        <v/>
      </c>
      <c r="I28" s="33"/>
    </row>
    <row r="29" ht="15" customHeight="1" spans="1:9">
      <c r="A29" s="27"/>
      <c r="B29" s="28"/>
      <c r="C29" s="29"/>
      <c r="D29" s="28"/>
      <c r="E29" s="30"/>
      <c r="F29" s="34"/>
      <c r="G29" s="31"/>
      <c r="H29" s="31" t="str">
        <f t="shared" si="0"/>
        <v/>
      </c>
      <c r="I29" s="33"/>
    </row>
    <row r="30" ht="15" customHeight="1" spans="1:9">
      <c r="A30" s="27"/>
      <c r="B30" s="28"/>
      <c r="C30" s="29"/>
      <c r="D30" s="28"/>
      <c r="E30" s="30"/>
      <c r="F30" s="34"/>
      <c r="G30" s="31"/>
      <c r="H30" s="31" t="str">
        <f t="shared" si="0"/>
        <v/>
      </c>
      <c r="I30" s="33"/>
    </row>
    <row r="31" s="14" customFormat="1" ht="15" customHeight="1" spans="1:9">
      <c r="A31" s="35" t="s">
        <v>1029</v>
      </c>
      <c r="B31" s="36"/>
      <c r="C31" s="37"/>
      <c r="D31" s="24"/>
      <c r="E31" s="38">
        <f>SUM(E7:E30)</f>
        <v>0</v>
      </c>
      <c r="F31" s="39">
        <f>SUM(F7:F30)</f>
        <v>0</v>
      </c>
      <c r="G31" s="40">
        <f>SUM(G7:G30)</f>
        <v>0</v>
      </c>
      <c r="H31" s="31" t="str">
        <f t="shared" si="0"/>
        <v/>
      </c>
      <c r="I31" s="41"/>
    </row>
  </sheetData>
  <mergeCells count="3">
    <mergeCell ref="A2:I2"/>
    <mergeCell ref="A3:I3"/>
    <mergeCell ref="A31:B31"/>
  </mergeCells>
  <hyperlinks>
    <hyperlink ref="A1" location="索引目录!I15" display="返回索引页"/>
    <hyperlink ref="B1" location="流动负债汇总!B15"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1"/>
  <dimension ref="A1:K31"/>
  <sheetViews>
    <sheetView zoomScale="90" zoomScaleNormal="90" zoomScaleSheetLayoutView="90" workbookViewId="0">
      <pane ySplit="6" topLeftCell="A7" activePane="bottomLeft" state="frozen"/>
      <selection/>
      <selection pane="bottomLeft" activeCell="J7" sqref="J7"/>
    </sheetView>
  </sheetViews>
  <sheetFormatPr defaultColWidth="9" defaultRowHeight="15.75" customHeight="1"/>
  <cols>
    <col min="1" max="1" width="7.58333333333333" style="15" customWidth="1"/>
    <col min="2" max="2" width="25.75" style="15" customWidth="1"/>
    <col min="3" max="3" width="9.75" style="15" customWidth="1"/>
    <col min="4" max="4" width="12.75" style="15" customWidth="1"/>
    <col min="5" max="5" width="12.25" style="15" customWidth="1"/>
    <col min="6" max="6" width="8.5" style="15" customWidth="1"/>
    <col min="7" max="7" width="13.75" style="15" hidden="1" customWidth="1" outlineLevel="1"/>
    <col min="8" max="8" width="16.5833333333333" style="15" customWidth="1" collapsed="1"/>
    <col min="9" max="9" width="16.5833333333333" style="15" customWidth="1"/>
    <col min="10" max="10" width="11.5833333333333" style="15" customWidth="1"/>
    <col min="11" max="11" width="10.25" style="15" customWidth="1"/>
    <col min="12" max="16384" width="9" style="15"/>
  </cols>
  <sheetData>
    <row r="1" s="11" customFormat="1" ht="10.5" spans="1:11">
      <c r="A1" s="78" t="s">
        <v>412</v>
      </c>
      <c r="B1" s="16" t="s">
        <v>402</v>
      </c>
      <c r="C1" s="18"/>
      <c r="D1" s="18"/>
      <c r="E1" s="18"/>
      <c r="F1" s="18"/>
      <c r="G1" s="18"/>
      <c r="H1" s="18"/>
      <c r="I1" s="18"/>
      <c r="J1" s="18"/>
      <c r="K1" s="18"/>
    </row>
    <row r="2" s="12" customFormat="1" ht="30" customHeight="1" spans="1:11">
      <c r="A2" s="19" t="s">
        <v>1075</v>
      </c>
      <c r="B2" s="19"/>
      <c r="C2" s="19"/>
      <c r="D2" s="19"/>
      <c r="E2" s="19"/>
      <c r="F2" s="19"/>
      <c r="G2" s="19"/>
      <c r="H2" s="19"/>
      <c r="I2" s="19"/>
      <c r="J2" s="19"/>
      <c r="K2" s="19"/>
    </row>
    <row r="3" ht="15" customHeight="1" spans="1:11">
      <c r="A3" s="20" t="e">
        <f>CONCATENATE(#REF!,#REF!,#REF!,#REF!,#REF!,#REF!,#REF!)</f>
        <v>#REF!</v>
      </c>
      <c r="B3" s="20"/>
      <c r="C3" s="20"/>
      <c r="D3" s="20"/>
      <c r="E3" s="20"/>
      <c r="F3" s="20"/>
      <c r="G3" s="20"/>
      <c r="H3" s="20"/>
      <c r="I3" s="21"/>
      <c r="J3" s="21"/>
      <c r="K3" s="21"/>
    </row>
    <row r="4" ht="15" customHeight="1" spans="1:11">
      <c r="A4" s="20"/>
      <c r="B4" s="20"/>
      <c r="C4" s="20"/>
      <c r="D4" s="20"/>
      <c r="E4" s="20"/>
      <c r="F4" s="20"/>
      <c r="G4" s="20"/>
      <c r="H4" s="20"/>
      <c r="I4" s="21"/>
      <c r="J4" s="21"/>
      <c r="K4" s="22" t="s">
        <v>1076</v>
      </c>
    </row>
    <row r="5" ht="15" customHeight="1" spans="1:11">
      <c r="A5" s="23" t="e">
        <f>#REF!&amp;#REF!</f>
        <v>#REF!</v>
      </c>
      <c r="K5" s="22" t="s">
        <v>282</v>
      </c>
    </row>
    <row r="6" s="13" customFormat="1" ht="25.15" customHeight="1" spans="1:11">
      <c r="A6" s="24" t="s">
        <v>283</v>
      </c>
      <c r="B6" s="24" t="s">
        <v>472</v>
      </c>
      <c r="C6" s="24" t="s">
        <v>486</v>
      </c>
      <c r="D6" s="24" t="s">
        <v>522</v>
      </c>
      <c r="E6" s="24" t="s">
        <v>523</v>
      </c>
      <c r="F6" s="24" t="s">
        <v>524</v>
      </c>
      <c r="G6" s="25" t="s">
        <v>243</v>
      </c>
      <c r="H6" s="36" t="s">
        <v>244</v>
      </c>
      <c r="I6" s="24" t="s">
        <v>245</v>
      </c>
      <c r="J6" s="24" t="s">
        <v>285</v>
      </c>
      <c r="K6" s="24" t="s">
        <v>419</v>
      </c>
    </row>
    <row r="7" ht="15" customHeight="1" spans="1:11">
      <c r="A7" s="27"/>
      <c r="B7" s="28"/>
      <c r="C7" s="29"/>
      <c r="D7" s="31"/>
      <c r="E7" s="27"/>
      <c r="F7" s="27"/>
      <c r="G7" s="30"/>
      <c r="H7" s="34"/>
      <c r="I7" s="31"/>
      <c r="J7" s="31" t="str">
        <f>IF(OR(H7=0,I7=0),"",(I7-H7)/ABS(H7)*100)</f>
        <v/>
      </c>
      <c r="K7" s="33"/>
    </row>
    <row r="8" ht="15" customHeight="1" spans="1:11">
      <c r="A8" s="27"/>
      <c r="B8" s="28"/>
      <c r="C8" s="29"/>
      <c r="D8" s="31"/>
      <c r="E8" s="27"/>
      <c r="F8" s="27"/>
      <c r="G8" s="30"/>
      <c r="H8" s="34"/>
      <c r="I8" s="31"/>
      <c r="J8" s="31" t="str">
        <f t="shared" ref="J8:J31" si="0">IF(OR(H8=0,I8=0),"",(I8-H8)/ABS(H8)*100)</f>
        <v/>
      </c>
      <c r="K8" s="33"/>
    </row>
    <row r="9" ht="15" customHeight="1" spans="1:11">
      <c r="A9" s="27"/>
      <c r="B9" s="28"/>
      <c r="C9" s="29"/>
      <c r="D9" s="31"/>
      <c r="E9" s="27"/>
      <c r="F9" s="27"/>
      <c r="G9" s="30"/>
      <c r="H9" s="34"/>
      <c r="I9" s="31"/>
      <c r="J9" s="31" t="str">
        <f t="shared" si="0"/>
        <v/>
      </c>
      <c r="K9" s="33"/>
    </row>
    <row r="10" ht="15" customHeight="1" spans="1:11">
      <c r="A10" s="27"/>
      <c r="B10" s="28"/>
      <c r="C10" s="29"/>
      <c r="D10" s="31"/>
      <c r="E10" s="27"/>
      <c r="F10" s="27"/>
      <c r="G10" s="30"/>
      <c r="H10" s="34"/>
      <c r="I10" s="31"/>
      <c r="J10" s="31" t="str">
        <f t="shared" si="0"/>
        <v/>
      </c>
      <c r="K10" s="33"/>
    </row>
    <row r="11" ht="15" customHeight="1" spans="1:11">
      <c r="A11" s="27"/>
      <c r="B11" s="28"/>
      <c r="C11" s="29"/>
      <c r="D11" s="31"/>
      <c r="E11" s="27"/>
      <c r="F11" s="27"/>
      <c r="G11" s="30"/>
      <c r="H11" s="34"/>
      <c r="I11" s="31"/>
      <c r="J11" s="31" t="str">
        <f t="shared" si="0"/>
        <v/>
      </c>
      <c r="K11" s="33"/>
    </row>
    <row r="12" ht="15" customHeight="1" spans="1:11">
      <c r="A12" s="27"/>
      <c r="B12" s="28"/>
      <c r="C12" s="29"/>
      <c r="D12" s="31"/>
      <c r="E12" s="27"/>
      <c r="F12" s="27"/>
      <c r="G12" s="30"/>
      <c r="H12" s="34"/>
      <c r="I12" s="31"/>
      <c r="J12" s="31" t="str">
        <f t="shared" si="0"/>
        <v/>
      </c>
      <c r="K12" s="33"/>
    </row>
    <row r="13" ht="15" customHeight="1" spans="1:11">
      <c r="A13" s="27"/>
      <c r="B13" s="28"/>
      <c r="C13" s="29"/>
      <c r="D13" s="31"/>
      <c r="E13" s="27"/>
      <c r="F13" s="27"/>
      <c r="G13" s="30"/>
      <c r="H13" s="34"/>
      <c r="I13" s="31"/>
      <c r="J13" s="31" t="str">
        <f t="shared" si="0"/>
        <v/>
      </c>
      <c r="K13" s="33"/>
    </row>
    <row r="14" ht="15" customHeight="1" spans="1:11">
      <c r="A14" s="27"/>
      <c r="B14" s="28"/>
      <c r="C14" s="29"/>
      <c r="D14" s="31"/>
      <c r="E14" s="27"/>
      <c r="F14" s="27"/>
      <c r="G14" s="30"/>
      <c r="H14" s="34"/>
      <c r="I14" s="31"/>
      <c r="J14" s="31" t="str">
        <f t="shared" si="0"/>
        <v/>
      </c>
      <c r="K14" s="33"/>
    </row>
    <row r="15" ht="15" customHeight="1" spans="1:11">
      <c r="A15" s="27"/>
      <c r="B15" s="28"/>
      <c r="C15" s="29"/>
      <c r="D15" s="31"/>
      <c r="E15" s="27"/>
      <c r="F15" s="27"/>
      <c r="G15" s="30"/>
      <c r="H15" s="34"/>
      <c r="I15" s="31"/>
      <c r="J15" s="31" t="str">
        <f t="shared" si="0"/>
        <v/>
      </c>
      <c r="K15" s="33"/>
    </row>
    <row r="16" ht="15" customHeight="1" spans="1:11">
      <c r="A16" s="27"/>
      <c r="B16" s="28"/>
      <c r="C16" s="29"/>
      <c r="D16" s="31"/>
      <c r="E16" s="27"/>
      <c r="F16" s="27"/>
      <c r="G16" s="30"/>
      <c r="H16" s="34"/>
      <c r="I16" s="31"/>
      <c r="J16" s="31" t="str">
        <f t="shared" si="0"/>
        <v/>
      </c>
      <c r="K16" s="33"/>
    </row>
    <row r="17" ht="15" customHeight="1" spans="1:11">
      <c r="A17" s="27"/>
      <c r="B17" s="28"/>
      <c r="C17" s="29"/>
      <c r="D17" s="31"/>
      <c r="E17" s="27"/>
      <c r="F17" s="27"/>
      <c r="G17" s="30"/>
      <c r="H17" s="34"/>
      <c r="I17" s="31"/>
      <c r="J17" s="31" t="str">
        <f t="shared" si="0"/>
        <v/>
      </c>
      <c r="K17" s="33"/>
    </row>
    <row r="18" ht="15" customHeight="1" spans="1:11">
      <c r="A18" s="27"/>
      <c r="B18" s="28"/>
      <c r="C18" s="29"/>
      <c r="D18" s="31"/>
      <c r="E18" s="27"/>
      <c r="F18" s="27"/>
      <c r="G18" s="30"/>
      <c r="H18" s="34"/>
      <c r="I18" s="31"/>
      <c r="J18" s="31" t="str">
        <f t="shared" si="0"/>
        <v/>
      </c>
      <c r="K18" s="33"/>
    </row>
    <row r="19" ht="15" customHeight="1" spans="1:11">
      <c r="A19" s="27"/>
      <c r="B19" s="28"/>
      <c r="C19" s="29"/>
      <c r="D19" s="31"/>
      <c r="E19" s="27"/>
      <c r="F19" s="27"/>
      <c r="G19" s="30"/>
      <c r="H19" s="34"/>
      <c r="I19" s="31"/>
      <c r="J19" s="31" t="str">
        <f t="shared" si="0"/>
        <v/>
      </c>
      <c r="K19" s="33"/>
    </row>
    <row r="20" ht="15" customHeight="1" spans="1:11">
      <c r="A20" s="27"/>
      <c r="B20" s="28"/>
      <c r="C20" s="29"/>
      <c r="D20" s="31"/>
      <c r="E20" s="27"/>
      <c r="F20" s="27"/>
      <c r="G20" s="30"/>
      <c r="H20" s="34"/>
      <c r="I20" s="31"/>
      <c r="J20" s="31" t="str">
        <f t="shared" si="0"/>
        <v/>
      </c>
      <c r="K20" s="33"/>
    </row>
    <row r="21" ht="15" customHeight="1" spans="1:11">
      <c r="A21" s="27"/>
      <c r="B21" s="28"/>
      <c r="C21" s="29"/>
      <c r="D21" s="31"/>
      <c r="E21" s="27"/>
      <c r="F21" s="27"/>
      <c r="G21" s="30"/>
      <c r="H21" s="34"/>
      <c r="I21" s="31"/>
      <c r="J21" s="31" t="str">
        <f t="shared" si="0"/>
        <v/>
      </c>
      <c r="K21" s="33"/>
    </row>
    <row r="22" ht="15" customHeight="1" spans="1:11">
      <c r="A22" s="27"/>
      <c r="B22" s="28"/>
      <c r="C22" s="29"/>
      <c r="D22" s="31"/>
      <c r="E22" s="27"/>
      <c r="F22" s="27"/>
      <c r="G22" s="30"/>
      <c r="H22" s="34"/>
      <c r="I22" s="31"/>
      <c r="J22" s="31" t="str">
        <f t="shared" si="0"/>
        <v/>
      </c>
      <c r="K22" s="33"/>
    </row>
    <row r="23" ht="15" customHeight="1" spans="1:11">
      <c r="A23" s="27"/>
      <c r="B23" s="28"/>
      <c r="C23" s="29"/>
      <c r="D23" s="31"/>
      <c r="E23" s="27"/>
      <c r="F23" s="27"/>
      <c r="G23" s="30"/>
      <c r="H23" s="34"/>
      <c r="I23" s="31"/>
      <c r="J23" s="31" t="str">
        <f t="shared" si="0"/>
        <v/>
      </c>
      <c r="K23" s="33"/>
    </row>
    <row r="24" ht="15" customHeight="1" spans="1:11">
      <c r="A24" s="27"/>
      <c r="B24" s="28"/>
      <c r="C24" s="29"/>
      <c r="D24" s="31"/>
      <c r="E24" s="27"/>
      <c r="F24" s="27"/>
      <c r="G24" s="30"/>
      <c r="H24" s="34"/>
      <c r="I24" s="31"/>
      <c r="J24" s="31" t="str">
        <f t="shared" si="0"/>
        <v/>
      </c>
      <c r="K24" s="33"/>
    </row>
    <row r="25" ht="15" customHeight="1" spans="1:11">
      <c r="A25" s="27"/>
      <c r="B25" s="28"/>
      <c r="C25" s="29"/>
      <c r="D25" s="31"/>
      <c r="E25" s="27"/>
      <c r="F25" s="27"/>
      <c r="G25" s="30"/>
      <c r="H25" s="34"/>
      <c r="I25" s="31"/>
      <c r="J25" s="31" t="str">
        <f t="shared" si="0"/>
        <v/>
      </c>
      <c r="K25" s="33"/>
    </row>
    <row r="26" ht="15" customHeight="1" spans="1:11">
      <c r="A26" s="27"/>
      <c r="B26" s="28"/>
      <c r="C26" s="29"/>
      <c r="D26" s="31"/>
      <c r="E26" s="27"/>
      <c r="F26" s="27"/>
      <c r="G26" s="30"/>
      <c r="H26" s="34"/>
      <c r="I26" s="31"/>
      <c r="J26" s="31" t="str">
        <f t="shared" si="0"/>
        <v/>
      </c>
      <c r="K26" s="33"/>
    </row>
    <row r="27" ht="15" customHeight="1" spans="1:11">
      <c r="A27" s="27"/>
      <c r="B27" s="28"/>
      <c r="C27" s="29"/>
      <c r="D27" s="31"/>
      <c r="E27" s="27"/>
      <c r="F27" s="27"/>
      <c r="G27" s="30"/>
      <c r="H27" s="34"/>
      <c r="I27" s="31"/>
      <c r="J27" s="31" t="str">
        <f t="shared" si="0"/>
        <v/>
      </c>
      <c r="K27" s="33"/>
    </row>
    <row r="28" ht="15" customHeight="1" spans="1:11">
      <c r="A28" s="27"/>
      <c r="B28" s="28"/>
      <c r="C28" s="29"/>
      <c r="D28" s="31"/>
      <c r="E28" s="27"/>
      <c r="F28" s="27"/>
      <c r="G28" s="30"/>
      <c r="H28" s="34"/>
      <c r="I28" s="31"/>
      <c r="J28" s="31" t="str">
        <f t="shared" si="0"/>
        <v/>
      </c>
      <c r="K28" s="33"/>
    </row>
    <row r="29" ht="15" customHeight="1" spans="1:11">
      <c r="A29" s="27"/>
      <c r="B29" s="28"/>
      <c r="C29" s="29"/>
      <c r="D29" s="31"/>
      <c r="E29" s="27"/>
      <c r="F29" s="27"/>
      <c r="G29" s="30"/>
      <c r="H29" s="34"/>
      <c r="I29" s="31"/>
      <c r="J29" s="31" t="str">
        <f t="shared" si="0"/>
        <v/>
      </c>
      <c r="K29" s="33"/>
    </row>
    <row r="30" ht="15" customHeight="1" spans="1:11">
      <c r="A30" s="27"/>
      <c r="B30" s="28"/>
      <c r="C30" s="29"/>
      <c r="D30" s="31"/>
      <c r="E30" s="27"/>
      <c r="F30" s="27"/>
      <c r="G30" s="30"/>
      <c r="H30" s="34"/>
      <c r="I30" s="31"/>
      <c r="J30" s="31" t="str">
        <f t="shared" si="0"/>
        <v/>
      </c>
      <c r="K30" s="33"/>
    </row>
    <row r="31" s="14" customFormat="1" ht="15" customHeight="1" spans="1:11">
      <c r="A31" s="35" t="s">
        <v>610</v>
      </c>
      <c r="B31" s="36"/>
      <c r="C31" s="37"/>
      <c r="D31" s="40">
        <f>SUM(D7:D30)</f>
        <v>0</v>
      </c>
      <c r="E31" s="41"/>
      <c r="F31" s="41"/>
      <c r="G31" s="38">
        <f>SUM(G7:G30)</f>
        <v>0</v>
      </c>
      <c r="H31" s="39">
        <f>SUM(H7:H30)</f>
        <v>0</v>
      </c>
      <c r="I31" s="40">
        <f>SUM(I7:I30)</f>
        <v>0</v>
      </c>
      <c r="J31" s="31" t="str">
        <f t="shared" si="0"/>
        <v/>
      </c>
      <c r="K31" s="41"/>
    </row>
  </sheetData>
  <mergeCells count="3">
    <mergeCell ref="A2:K2"/>
    <mergeCell ref="A3:K3"/>
    <mergeCell ref="A31:B31"/>
  </mergeCells>
  <hyperlinks>
    <hyperlink ref="A1" location="索引目录!I13" display="返回索引页"/>
    <hyperlink ref="B1" location="流动负债汇总!B13"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882"/>
  <dimension ref="A1:I31"/>
  <sheetViews>
    <sheetView zoomScale="90" zoomScaleNormal="90" zoomScaleSheetLayoutView="90" workbookViewId="0">
      <pane ySplit="6" topLeftCell="A13" activePane="bottomLeft" state="frozen"/>
      <selection/>
      <selection pane="bottomLeft" activeCell="J7" sqref="J7"/>
    </sheetView>
  </sheetViews>
  <sheetFormatPr defaultColWidth="9" defaultRowHeight="15.75" customHeight="1"/>
  <cols>
    <col min="1" max="1" width="7.58333333333333" style="15" customWidth="1"/>
    <col min="2" max="2" width="31.75" style="15" customWidth="1"/>
    <col min="3" max="4" width="13.25" style="15" customWidth="1"/>
    <col min="5" max="5" width="14.5" style="15" hidden="1" customWidth="1" outlineLevel="1"/>
    <col min="6" max="6" width="20.5833333333333" style="15" customWidth="1" collapsed="1"/>
    <col min="7" max="7" width="20.5833333333333" style="15" customWidth="1"/>
    <col min="8" max="8" width="11.8333333333333" style="15" customWidth="1"/>
    <col min="9" max="9" width="10.0833333333333" style="15" customWidth="1"/>
    <col min="10" max="16384" width="9" style="15"/>
  </cols>
  <sheetData>
    <row r="1" s="11" customFormat="1" ht="10.5" spans="1:9">
      <c r="A1" s="78" t="s">
        <v>412</v>
      </c>
      <c r="B1" s="16" t="s">
        <v>402</v>
      </c>
      <c r="C1" s="18"/>
      <c r="D1" s="18"/>
      <c r="E1" s="18"/>
      <c r="F1" s="18"/>
      <c r="G1" s="18"/>
      <c r="H1" s="18"/>
      <c r="I1" s="18"/>
    </row>
    <row r="2" s="12" customFormat="1" ht="30" customHeight="1" spans="1:9">
      <c r="A2" s="19" t="s">
        <v>1077</v>
      </c>
      <c r="B2" s="19"/>
      <c r="C2" s="19"/>
      <c r="D2" s="19"/>
      <c r="E2" s="19"/>
      <c r="F2" s="19"/>
      <c r="G2" s="19"/>
      <c r="H2" s="19"/>
      <c r="I2" s="19"/>
    </row>
    <row r="3" ht="15" customHeight="1" spans="1:9">
      <c r="A3" s="20" t="e">
        <f>CONCATENATE(#REF!,#REF!,#REF!,#REF!,#REF!,#REF!,#REF!)</f>
        <v>#REF!</v>
      </c>
      <c r="B3" s="20"/>
      <c r="C3" s="20"/>
      <c r="D3" s="20"/>
      <c r="E3" s="20"/>
      <c r="F3" s="20"/>
      <c r="G3" s="20"/>
      <c r="H3" s="20"/>
      <c r="I3" s="21"/>
    </row>
    <row r="4" ht="15" customHeight="1" spans="1:9">
      <c r="A4" s="20"/>
      <c r="B4" s="20"/>
      <c r="C4" s="20"/>
      <c r="D4" s="20"/>
      <c r="E4" s="20"/>
      <c r="F4" s="20"/>
      <c r="G4" s="20"/>
      <c r="H4" s="20"/>
      <c r="I4" s="22" t="s">
        <v>1078</v>
      </c>
    </row>
    <row r="5" ht="15" customHeight="1" spans="1:9">
      <c r="A5" s="23" t="e">
        <f>#REF!&amp;#REF!</f>
        <v>#REF!</v>
      </c>
      <c r="I5" s="22" t="s">
        <v>282</v>
      </c>
    </row>
    <row r="6" s="13" customFormat="1" ht="25.15" customHeight="1" spans="1:9">
      <c r="A6" s="24" t="s">
        <v>283</v>
      </c>
      <c r="B6" s="24" t="s">
        <v>1079</v>
      </c>
      <c r="C6" s="24" t="s">
        <v>486</v>
      </c>
      <c r="D6" s="24" t="s">
        <v>1080</v>
      </c>
      <c r="E6" s="25" t="s">
        <v>243</v>
      </c>
      <c r="F6" s="26" t="s">
        <v>244</v>
      </c>
      <c r="G6" s="24" t="s">
        <v>245</v>
      </c>
      <c r="H6" s="24" t="s">
        <v>285</v>
      </c>
      <c r="I6" s="24" t="s">
        <v>419</v>
      </c>
    </row>
    <row r="7" ht="15" customHeight="1" spans="1:9">
      <c r="A7" s="27"/>
      <c r="B7" s="28"/>
      <c r="C7" s="29"/>
      <c r="D7" s="27"/>
      <c r="E7" s="30"/>
      <c r="F7" s="34"/>
      <c r="G7" s="31"/>
      <c r="H7" s="31" t="str">
        <f>IF(OR(F7=0,G7=0),"",(G7-F7)/ABS(F7)*100)</f>
        <v/>
      </c>
      <c r="I7" s="33"/>
    </row>
    <row r="8" ht="15" customHeight="1" spans="1:9">
      <c r="A8" s="27"/>
      <c r="B8" s="28"/>
      <c r="C8" s="29"/>
      <c r="D8" s="27"/>
      <c r="E8" s="30"/>
      <c r="F8" s="34"/>
      <c r="G8" s="31"/>
      <c r="H8" s="31" t="str">
        <f t="shared" ref="H8:H31" si="0">IF(OR(F8=0,G8=0),"",(G8-F8)/ABS(F8)*100)</f>
        <v/>
      </c>
      <c r="I8" s="33"/>
    </row>
    <row r="9" ht="15" customHeight="1" spans="1:9">
      <c r="A9" s="27"/>
      <c r="B9" s="28"/>
      <c r="C9" s="29"/>
      <c r="D9" s="27"/>
      <c r="E9" s="30"/>
      <c r="F9" s="34"/>
      <c r="G9" s="31"/>
      <c r="H9" s="31" t="str">
        <f t="shared" si="0"/>
        <v/>
      </c>
      <c r="I9" s="33"/>
    </row>
    <row r="10" ht="15" customHeight="1" spans="1:9">
      <c r="A10" s="27"/>
      <c r="B10" s="28"/>
      <c r="C10" s="29"/>
      <c r="D10" s="27"/>
      <c r="E10" s="30"/>
      <c r="F10" s="34"/>
      <c r="G10" s="31"/>
      <c r="H10" s="31" t="str">
        <f t="shared" si="0"/>
        <v/>
      </c>
      <c r="I10" s="33"/>
    </row>
    <row r="11" ht="15" customHeight="1" spans="1:9">
      <c r="A11" s="27"/>
      <c r="B11" s="28"/>
      <c r="C11" s="29"/>
      <c r="D11" s="27"/>
      <c r="E11" s="30"/>
      <c r="F11" s="34"/>
      <c r="G11" s="31"/>
      <c r="H11" s="31" t="str">
        <f t="shared" si="0"/>
        <v/>
      </c>
      <c r="I11" s="33"/>
    </row>
    <row r="12" ht="15" customHeight="1" spans="1:9">
      <c r="A12" s="27"/>
      <c r="B12" s="28"/>
      <c r="C12" s="29"/>
      <c r="D12" s="27"/>
      <c r="E12" s="30"/>
      <c r="F12" s="34"/>
      <c r="G12" s="31"/>
      <c r="H12" s="31" t="str">
        <f t="shared" si="0"/>
        <v/>
      </c>
      <c r="I12" s="33"/>
    </row>
    <row r="13" ht="15" customHeight="1" spans="1:9">
      <c r="A13" s="27"/>
      <c r="B13" s="28"/>
      <c r="C13" s="29"/>
      <c r="D13" s="27"/>
      <c r="E13" s="30"/>
      <c r="F13" s="34"/>
      <c r="G13" s="31"/>
      <c r="H13" s="31" t="str">
        <f t="shared" si="0"/>
        <v/>
      </c>
      <c r="I13" s="33"/>
    </row>
    <row r="14" ht="15" customHeight="1" spans="1:9">
      <c r="A14" s="27"/>
      <c r="B14" s="28"/>
      <c r="C14" s="29"/>
      <c r="D14" s="27"/>
      <c r="E14" s="30"/>
      <c r="F14" s="34"/>
      <c r="G14" s="31"/>
      <c r="H14" s="31" t="str">
        <f t="shared" si="0"/>
        <v/>
      </c>
      <c r="I14" s="33"/>
    </row>
    <row r="15" ht="15" customHeight="1" spans="1:9">
      <c r="A15" s="27"/>
      <c r="B15" s="28"/>
      <c r="C15" s="29"/>
      <c r="D15" s="27"/>
      <c r="E15" s="30"/>
      <c r="F15" s="34"/>
      <c r="G15" s="31"/>
      <c r="H15" s="31" t="str">
        <f t="shared" si="0"/>
        <v/>
      </c>
      <c r="I15" s="33"/>
    </row>
    <row r="16" ht="15" customHeight="1" spans="1:9">
      <c r="A16" s="27"/>
      <c r="B16" s="28"/>
      <c r="C16" s="29"/>
      <c r="D16" s="27"/>
      <c r="E16" s="30"/>
      <c r="F16" s="34"/>
      <c r="G16" s="31"/>
      <c r="H16" s="31" t="str">
        <f t="shared" si="0"/>
        <v/>
      </c>
      <c r="I16" s="33"/>
    </row>
    <row r="17" ht="15" customHeight="1" spans="1:9">
      <c r="A17" s="27"/>
      <c r="B17" s="28"/>
      <c r="C17" s="29"/>
      <c r="D17" s="27"/>
      <c r="E17" s="30"/>
      <c r="F17" s="34"/>
      <c r="G17" s="31"/>
      <c r="H17" s="31" t="str">
        <f t="shared" si="0"/>
        <v/>
      </c>
      <c r="I17" s="33"/>
    </row>
    <row r="18" ht="15" customHeight="1" spans="1:9">
      <c r="A18" s="27"/>
      <c r="B18" s="28"/>
      <c r="C18" s="29"/>
      <c r="D18" s="27"/>
      <c r="E18" s="30"/>
      <c r="F18" s="34"/>
      <c r="G18" s="31"/>
      <c r="H18" s="31" t="str">
        <f t="shared" si="0"/>
        <v/>
      </c>
      <c r="I18" s="33"/>
    </row>
    <row r="19" ht="15" customHeight="1" spans="1:9">
      <c r="A19" s="27"/>
      <c r="B19" s="28"/>
      <c r="C19" s="29"/>
      <c r="D19" s="27"/>
      <c r="E19" s="30"/>
      <c r="F19" s="34"/>
      <c r="G19" s="31"/>
      <c r="H19" s="31" t="str">
        <f t="shared" si="0"/>
        <v/>
      </c>
      <c r="I19" s="33"/>
    </row>
    <row r="20" ht="15" customHeight="1" spans="1:9">
      <c r="A20" s="27"/>
      <c r="B20" s="28"/>
      <c r="C20" s="29"/>
      <c r="D20" s="27"/>
      <c r="E20" s="30"/>
      <c r="F20" s="34"/>
      <c r="G20" s="31"/>
      <c r="H20" s="31" t="str">
        <f t="shared" si="0"/>
        <v/>
      </c>
      <c r="I20" s="33"/>
    </row>
    <row r="21" ht="15" customHeight="1" spans="1:9">
      <c r="A21" s="27"/>
      <c r="B21" s="28"/>
      <c r="C21" s="29"/>
      <c r="D21" s="27"/>
      <c r="E21" s="30"/>
      <c r="F21" s="34"/>
      <c r="G21" s="31"/>
      <c r="H21" s="31" t="str">
        <f t="shared" si="0"/>
        <v/>
      </c>
      <c r="I21" s="33"/>
    </row>
    <row r="22" ht="15" customHeight="1" spans="1:9">
      <c r="A22" s="27"/>
      <c r="B22" s="28"/>
      <c r="C22" s="29"/>
      <c r="D22" s="27"/>
      <c r="E22" s="30"/>
      <c r="F22" s="34"/>
      <c r="G22" s="31"/>
      <c r="H22" s="31" t="str">
        <f t="shared" si="0"/>
        <v/>
      </c>
      <c r="I22" s="33"/>
    </row>
    <row r="23" ht="15" customHeight="1" spans="1:9">
      <c r="A23" s="27"/>
      <c r="B23" s="28"/>
      <c r="C23" s="29"/>
      <c r="D23" s="27"/>
      <c r="E23" s="30"/>
      <c r="F23" s="34"/>
      <c r="G23" s="31"/>
      <c r="H23" s="31" t="str">
        <f t="shared" si="0"/>
        <v/>
      </c>
      <c r="I23" s="33"/>
    </row>
    <row r="24" ht="15" customHeight="1" spans="1:9">
      <c r="A24" s="27"/>
      <c r="B24" s="28"/>
      <c r="C24" s="29"/>
      <c r="D24" s="27"/>
      <c r="E24" s="30"/>
      <c r="F24" s="34"/>
      <c r="G24" s="31"/>
      <c r="H24" s="31" t="str">
        <f t="shared" si="0"/>
        <v/>
      </c>
      <c r="I24" s="33"/>
    </row>
    <row r="25" ht="15" customHeight="1" spans="1:9">
      <c r="A25" s="27"/>
      <c r="B25" s="28"/>
      <c r="C25" s="29"/>
      <c r="D25" s="27"/>
      <c r="E25" s="30"/>
      <c r="F25" s="34"/>
      <c r="G25" s="31"/>
      <c r="H25" s="31" t="str">
        <f t="shared" si="0"/>
        <v/>
      </c>
      <c r="I25" s="33"/>
    </row>
    <row r="26" ht="15" customHeight="1" spans="1:9">
      <c r="A26" s="27"/>
      <c r="B26" s="28"/>
      <c r="C26" s="29"/>
      <c r="D26" s="27"/>
      <c r="E26" s="30"/>
      <c r="F26" s="34"/>
      <c r="G26" s="31"/>
      <c r="H26" s="31" t="str">
        <f t="shared" si="0"/>
        <v/>
      </c>
      <c r="I26" s="33"/>
    </row>
    <row r="27" ht="15" customHeight="1" spans="1:9">
      <c r="A27" s="27"/>
      <c r="B27" s="28"/>
      <c r="C27" s="29"/>
      <c r="D27" s="27"/>
      <c r="E27" s="30"/>
      <c r="F27" s="34"/>
      <c r="G27" s="31"/>
      <c r="H27" s="31" t="str">
        <f t="shared" si="0"/>
        <v/>
      </c>
      <c r="I27" s="33"/>
    </row>
    <row r="28" ht="15" customHeight="1" spans="1:9">
      <c r="A28" s="27"/>
      <c r="B28" s="28"/>
      <c r="C28" s="29"/>
      <c r="D28" s="27"/>
      <c r="E28" s="30"/>
      <c r="F28" s="34"/>
      <c r="G28" s="31"/>
      <c r="H28" s="31" t="str">
        <f t="shared" si="0"/>
        <v/>
      </c>
      <c r="I28" s="33"/>
    </row>
    <row r="29" ht="15" customHeight="1" spans="1:9">
      <c r="A29" s="27"/>
      <c r="B29" s="28"/>
      <c r="C29" s="29"/>
      <c r="D29" s="27"/>
      <c r="E29" s="30"/>
      <c r="F29" s="34"/>
      <c r="G29" s="31"/>
      <c r="H29" s="31" t="str">
        <f t="shared" si="0"/>
        <v/>
      </c>
      <c r="I29" s="33"/>
    </row>
    <row r="30" ht="15" customHeight="1" spans="1:9">
      <c r="A30" s="27"/>
      <c r="B30" s="28"/>
      <c r="C30" s="29"/>
      <c r="D30" s="27"/>
      <c r="E30" s="30"/>
      <c r="F30" s="34"/>
      <c r="G30" s="31"/>
      <c r="H30" s="31" t="str">
        <f t="shared" si="0"/>
        <v/>
      </c>
      <c r="I30" s="33"/>
    </row>
    <row r="31" s="14" customFormat="1" ht="15" customHeight="1" spans="1:9">
      <c r="A31" s="35" t="s">
        <v>1064</v>
      </c>
      <c r="B31" s="36"/>
      <c r="C31" s="37"/>
      <c r="D31" s="24"/>
      <c r="E31" s="38">
        <f>SUM(E7:E30)</f>
        <v>0</v>
      </c>
      <c r="F31" s="39">
        <f>SUM(F7:F30)</f>
        <v>0</v>
      </c>
      <c r="G31" s="40">
        <f>SUM(G7:G30)</f>
        <v>0</v>
      </c>
      <c r="H31" s="31" t="str">
        <f t="shared" si="0"/>
        <v/>
      </c>
      <c r="I31" s="41"/>
    </row>
  </sheetData>
  <mergeCells count="3">
    <mergeCell ref="A2:I2"/>
    <mergeCell ref="A3:I3"/>
    <mergeCell ref="A31:B31"/>
  </mergeCells>
  <hyperlinks>
    <hyperlink ref="A1" location="索引目录!I14" display="返回索引页"/>
    <hyperlink ref="B1" location="流动负债汇总!B14"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3"/>
  <dimension ref="A1:I31"/>
  <sheetViews>
    <sheetView zoomScale="90" zoomScaleNormal="90" workbookViewId="0">
      <pane ySplit="6" topLeftCell="A19" activePane="bottomLeft" state="frozen"/>
      <selection/>
      <selection pane="bottomLeft" activeCell="J7" sqref="J7"/>
    </sheetView>
  </sheetViews>
  <sheetFormatPr defaultColWidth="9" defaultRowHeight="15.75" customHeight="1"/>
  <cols>
    <col min="1" max="1" width="7.58333333333333" style="15" customWidth="1"/>
    <col min="2" max="2" width="31.75" style="15" customWidth="1"/>
    <col min="3" max="4" width="13.25" style="15" customWidth="1"/>
    <col min="5" max="5" width="14.5" style="15" hidden="1" customWidth="1" outlineLevel="1"/>
    <col min="6" max="6" width="20.5833333333333" style="15" customWidth="1" collapsed="1"/>
    <col min="7" max="7" width="20.5833333333333" style="15" customWidth="1"/>
    <col min="8" max="8" width="11.8333333333333" style="15" customWidth="1"/>
    <col min="9" max="9" width="10.25" style="15" customWidth="1"/>
    <col min="10" max="16384" width="9" style="15"/>
  </cols>
  <sheetData>
    <row r="1" s="11" customFormat="1" ht="10.5" spans="1:9">
      <c r="A1" s="78" t="s">
        <v>412</v>
      </c>
      <c r="B1" s="17" t="s">
        <v>362</v>
      </c>
      <c r="C1" s="18"/>
      <c r="D1" s="18"/>
      <c r="E1" s="18"/>
      <c r="F1" s="18"/>
      <c r="G1" s="18"/>
      <c r="H1" s="18"/>
      <c r="I1" s="18"/>
    </row>
    <row r="2" s="12" customFormat="1" ht="30" customHeight="1" spans="1:9">
      <c r="A2" s="19" t="s">
        <v>1081</v>
      </c>
      <c r="B2" s="19"/>
      <c r="C2" s="19"/>
      <c r="D2" s="19"/>
      <c r="E2" s="19"/>
      <c r="F2" s="19"/>
      <c r="G2" s="19"/>
      <c r="H2" s="19"/>
      <c r="I2" s="19"/>
    </row>
    <row r="3" ht="15" customHeight="1" spans="1:9">
      <c r="A3" s="20" t="e">
        <f>CONCATENATE(#REF!,#REF!,#REF!,#REF!,#REF!,#REF!,#REF!)</f>
        <v>#REF!</v>
      </c>
      <c r="B3" s="20"/>
      <c r="C3" s="20"/>
      <c r="D3" s="20"/>
      <c r="E3" s="20"/>
      <c r="F3" s="20"/>
      <c r="G3" s="20"/>
      <c r="H3" s="20"/>
      <c r="I3" s="21"/>
    </row>
    <row r="4" ht="15" customHeight="1" spans="1:9">
      <c r="A4" s="20"/>
      <c r="B4" s="20"/>
      <c r="C4" s="20"/>
      <c r="D4" s="20"/>
      <c r="E4" s="20"/>
      <c r="F4" s="20"/>
      <c r="G4" s="20"/>
      <c r="H4" s="20"/>
      <c r="I4" s="22" t="s">
        <v>1082</v>
      </c>
    </row>
    <row r="5" ht="15" customHeight="1" spans="1:9">
      <c r="A5" s="23" t="e">
        <f>#REF!&amp;#REF!</f>
        <v>#REF!</v>
      </c>
      <c r="I5" s="22" t="s">
        <v>282</v>
      </c>
    </row>
    <row r="6" s="13" customFormat="1" ht="25.15" customHeight="1" spans="1:9">
      <c r="A6" s="24" t="s">
        <v>283</v>
      </c>
      <c r="B6" s="24" t="s">
        <v>1083</v>
      </c>
      <c r="C6" s="24" t="s">
        <v>486</v>
      </c>
      <c r="D6" s="24" t="s">
        <v>485</v>
      </c>
      <c r="E6" s="25" t="s">
        <v>243</v>
      </c>
      <c r="F6" s="26" t="s">
        <v>244</v>
      </c>
      <c r="G6" s="24" t="s">
        <v>245</v>
      </c>
      <c r="H6" s="24" t="s">
        <v>285</v>
      </c>
      <c r="I6" s="24" t="s">
        <v>419</v>
      </c>
    </row>
    <row r="7" ht="15" customHeight="1" spans="1:9">
      <c r="A7" s="27"/>
      <c r="B7" s="28"/>
      <c r="C7" s="29"/>
      <c r="D7" s="28"/>
      <c r="E7" s="30"/>
      <c r="F7" s="34"/>
      <c r="G7" s="31"/>
      <c r="H7" s="31" t="str">
        <f>IF(OR(F7=0,G7=0),"",(G7-F7)/ABS(F7)*100)</f>
        <v/>
      </c>
      <c r="I7" s="33"/>
    </row>
    <row r="8" ht="15" customHeight="1" spans="1:9">
      <c r="A8" s="27"/>
      <c r="B8" s="28"/>
      <c r="C8" s="29"/>
      <c r="D8" s="28"/>
      <c r="E8" s="30"/>
      <c r="F8" s="34"/>
      <c r="G8" s="31"/>
      <c r="H8" s="31" t="str">
        <f t="shared" ref="H8:H31" si="0">IF(OR(F8=0,G8=0),"",(G8-F8)/ABS(F8)*100)</f>
        <v/>
      </c>
      <c r="I8" s="33"/>
    </row>
    <row r="9" ht="15" customHeight="1" spans="1:9">
      <c r="A9" s="27"/>
      <c r="B9" s="28"/>
      <c r="C9" s="29"/>
      <c r="D9" s="28"/>
      <c r="E9" s="30"/>
      <c r="F9" s="34"/>
      <c r="G9" s="31"/>
      <c r="H9" s="31" t="str">
        <f t="shared" si="0"/>
        <v/>
      </c>
      <c r="I9" s="33"/>
    </row>
    <row r="10" ht="15" customHeight="1" spans="1:9">
      <c r="A10" s="27"/>
      <c r="B10" s="28"/>
      <c r="C10" s="29"/>
      <c r="D10" s="28"/>
      <c r="E10" s="30"/>
      <c r="F10" s="34"/>
      <c r="G10" s="31"/>
      <c r="H10" s="31" t="str">
        <f t="shared" si="0"/>
        <v/>
      </c>
      <c r="I10" s="33"/>
    </row>
    <row r="11" ht="15" customHeight="1" spans="1:9">
      <c r="A11" s="27"/>
      <c r="B11" s="28"/>
      <c r="C11" s="29"/>
      <c r="D11" s="28"/>
      <c r="E11" s="30"/>
      <c r="F11" s="34"/>
      <c r="G11" s="31"/>
      <c r="H11" s="31" t="str">
        <f t="shared" si="0"/>
        <v/>
      </c>
      <c r="I11" s="33"/>
    </row>
    <row r="12" ht="15" customHeight="1" spans="1:9">
      <c r="A12" s="27"/>
      <c r="B12" s="28"/>
      <c r="C12" s="29"/>
      <c r="D12" s="28"/>
      <c r="E12" s="30"/>
      <c r="F12" s="34"/>
      <c r="G12" s="31"/>
      <c r="H12" s="31" t="str">
        <f t="shared" si="0"/>
        <v/>
      </c>
      <c r="I12" s="33"/>
    </row>
    <row r="13" ht="15" customHeight="1" spans="1:9">
      <c r="A13" s="27"/>
      <c r="B13" s="28"/>
      <c r="C13" s="29"/>
      <c r="D13" s="28"/>
      <c r="E13" s="30"/>
      <c r="F13" s="34"/>
      <c r="G13" s="31"/>
      <c r="H13" s="31" t="str">
        <f t="shared" si="0"/>
        <v/>
      </c>
      <c r="I13" s="33"/>
    </row>
    <row r="14" ht="15" customHeight="1" spans="1:9">
      <c r="A14" s="27"/>
      <c r="B14" s="28"/>
      <c r="C14" s="29"/>
      <c r="D14" s="28"/>
      <c r="E14" s="30"/>
      <c r="F14" s="34"/>
      <c r="G14" s="31"/>
      <c r="H14" s="31" t="str">
        <f t="shared" si="0"/>
        <v/>
      </c>
      <c r="I14" s="33"/>
    </row>
    <row r="15" ht="15" customHeight="1" spans="1:9">
      <c r="A15" s="27"/>
      <c r="B15" s="28"/>
      <c r="C15" s="29"/>
      <c r="D15" s="28"/>
      <c r="E15" s="30"/>
      <c r="F15" s="34"/>
      <c r="G15" s="31"/>
      <c r="H15" s="31" t="str">
        <f t="shared" si="0"/>
        <v/>
      </c>
      <c r="I15" s="33"/>
    </row>
    <row r="16" ht="15" customHeight="1" spans="1:9">
      <c r="A16" s="27"/>
      <c r="B16" s="28"/>
      <c r="C16" s="29"/>
      <c r="D16" s="28"/>
      <c r="E16" s="30"/>
      <c r="F16" s="34"/>
      <c r="G16" s="31"/>
      <c r="H16" s="31" t="str">
        <f t="shared" si="0"/>
        <v/>
      </c>
      <c r="I16" s="33"/>
    </row>
    <row r="17" ht="15" customHeight="1" spans="1:9">
      <c r="A17" s="27"/>
      <c r="B17" s="28"/>
      <c r="C17" s="29"/>
      <c r="D17" s="28"/>
      <c r="E17" s="30"/>
      <c r="F17" s="34"/>
      <c r="G17" s="31"/>
      <c r="H17" s="31" t="str">
        <f t="shared" si="0"/>
        <v/>
      </c>
      <c r="I17" s="33"/>
    </row>
    <row r="18" ht="15" customHeight="1" spans="1:9">
      <c r="A18" s="27"/>
      <c r="B18" s="28"/>
      <c r="C18" s="29"/>
      <c r="D18" s="28"/>
      <c r="E18" s="30"/>
      <c r="F18" s="34"/>
      <c r="G18" s="31"/>
      <c r="H18" s="31" t="str">
        <f t="shared" si="0"/>
        <v/>
      </c>
      <c r="I18" s="33"/>
    </row>
    <row r="19" ht="15" customHeight="1" spans="1:9">
      <c r="A19" s="27"/>
      <c r="B19" s="28"/>
      <c r="C19" s="29"/>
      <c r="D19" s="28"/>
      <c r="E19" s="30"/>
      <c r="F19" s="34"/>
      <c r="G19" s="31"/>
      <c r="H19" s="31" t="str">
        <f t="shared" si="0"/>
        <v/>
      </c>
      <c r="I19" s="33"/>
    </row>
    <row r="20" ht="15" customHeight="1" spans="1:9">
      <c r="A20" s="27"/>
      <c r="B20" s="28"/>
      <c r="C20" s="29"/>
      <c r="D20" s="28"/>
      <c r="E20" s="30"/>
      <c r="F20" s="34"/>
      <c r="G20" s="31"/>
      <c r="H20" s="31" t="str">
        <f t="shared" si="0"/>
        <v/>
      </c>
      <c r="I20" s="33"/>
    </row>
    <row r="21" ht="15" customHeight="1" spans="1:9">
      <c r="A21" s="27"/>
      <c r="B21" s="28"/>
      <c r="C21" s="29"/>
      <c r="D21" s="28"/>
      <c r="E21" s="30"/>
      <c r="F21" s="34"/>
      <c r="G21" s="31"/>
      <c r="H21" s="31" t="str">
        <f t="shared" si="0"/>
        <v/>
      </c>
      <c r="I21" s="33"/>
    </row>
    <row r="22" ht="15" customHeight="1" spans="1:9">
      <c r="A22" s="27"/>
      <c r="B22" s="28"/>
      <c r="C22" s="29"/>
      <c r="D22" s="28"/>
      <c r="E22" s="30"/>
      <c r="F22" s="34"/>
      <c r="G22" s="31"/>
      <c r="H22" s="31" t="str">
        <f t="shared" si="0"/>
        <v/>
      </c>
      <c r="I22" s="33"/>
    </row>
    <row r="23" ht="15" customHeight="1" spans="1:9">
      <c r="A23" s="27"/>
      <c r="B23" s="28"/>
      <c r="C23" s="29"/>
      <c r="D23" s="28"/>
      <c r="E23" s="30"/>
      <c r="F23" s="34"/>
      <c r="G23" s="31"/>
      <c r="H23" s="31" t="str">
        <f t="shared" si="0"/>
        <v/>
      </c>
      <c r="I23" s="33"/>
    </row>
    <row r="24" ht="15" customHeight="1" spans="1:9">
      <c r="A24" s="27"/>
      <c r="B24" s="28"/>
      <c r="C24" s="29"/>
      <c r="D24" s="28"/>
      <c r="E24" s="30"/>
      <c r="F24" s="34"/>
      <c r="G24" s="31"/>
      <c r="H24" s="31" t="str">
        <f t="shared" si="0"/>
        <v/>
      </c>
      <c r="I24" s="33"/>
    </row>
    <row r="25" ht="15" customHeight="1" spans="1:9">
      <c r="A25" s="27"/>
      <c r="B25" s="28"/>
      <c r="C25" s="29"/>
      <c r="D25" s="28"/>
      <c r="E25" s="30"/>
      <c r="F25" s="34"/>
      <c r="G25" s="31"/>
      <c r="H25" s="31" t="str">
        <f t="shared" si="0"/>
        <v/>
      </c>
      <c r="I25" s="33"/>
    </row>
    <row r="26" ht="15" customHeight="1" spans="1:9">
      <c r="A26" s="27"/>
      <c r="B26" s="28"/>
      <c r="C26" s="29"/>
      <c r="D26" s="28"/>
      <c r="E26" s="30"/>
      <c r="F26" s="34"/>
      <c r="G26" s="31"/>
      <c r="H26" s="31" t="str">
        <f t="shared" si="0"/>
        <v/>
      </c>
      <c r="I26" s="33"/>
    </row>
    <row r="27" ht="15" customHeight="1" spans="1:9">
      <c r="A27" s="27"/>
      <c r="B27" s="28"/>
      <c r="C27" s="29"/>
      <c r="D27" s="28"/>
      <c r="E27" s="30"/>
      <c r="F27" s="34"/>
      <c r="G27" s="31"/>
      <c r="H27" s="31" t="str">
        <f t="shared" si="0"/>
        <v/>
      </c>
      <c r="I27" s="33"/>
    </row>
    <row r="28" ht="15" customHeight="1" spans="1:9">
      <c r="A28" s="27"/>
      <c r="B28" s="28"/>
      <c r="C28" s="29"/>
      <c r="D28" s="28"/>
      <c r="E28" s="30"/>
      <c r="F28" s="34"/>
      <c r="G28" s="31"/>
      <c r="H28" s="31" t="str">
        <f t="shared" si="0"/>
        <v/>
      </c>
      <c r="I28" s="33"/>
    </row>
    <row r="29" ht="15" customHeight="1" spans="1:9">
      <c r="A29" s="27"/>
      <c r="B29" s="28"/>
      <c r="C29" s="29"/>
      <c r="D29" s="28"/>
      <c r="E29" s="30"/>
      <c r="F29" s="34"/>
      <c r="G29" s="31"/>
      <c r="H29" s="31" t="str">
        <f t="shared" si="0"/>
        <v/>
      </c>
      <c r="I29" s="33"/>
    </row>
    <row r="30" ht="15" customHeight="1" spans="1:9">
      <c r="A30" s="27"/>
      <c r="B30" s="28"/>
      <c r="C30" s="29"/>
      <c r="D30" s="28"/>
      <c r="E30" s="30"/>
      <c r="F30" s="34"/>
      <c r="G30" s="31"/>
      <c r="H30" s="31" t="str">
        <f t="shared" si="0"/>
        <v/>
      </c>
      <c r="I30" s="33"/>
    </row>
    <row r="31" s="14" customFormat="1" ht="15" customHeight="1" spans="1:9">
      <c r="A31" s="35" t="s">
        <v>1064</v>
      </c>
      <c r="B31" s="36"/>
      <c r="C31" s="37"/>
      <c r="D31" s="24"/>
      <c r="E31" s="38">
        <f t="shared" ref="E31:G31" si="1">SUM(E7:E30)</f>
        <v>0</v>
      </c>
      <c r="F31" s="39">
        <f t="shared" si="1"/>
        <v>0</v>
      </c>
      <c r="G31" s="40">
        <f t="shared" si="1"/>
        <v>0</v>
      </c>
      <c r="H31" s="31" t="str">
        <f t="shared" si="0"/>
        <v/>
      </c>
      <c r="I31" s="41"/>
    </row>
  </sheetData>
  <mergeCells count="3">
    <mergeCell ref="A2:I2"/>
    <mergeCell ref="A3:I3"/>
    <mergeCell ref="A31:B31"/>
  </mergeCells>
  <hyperlinks>
    <hyperlink ref="A1" location="索引目录!I14" display="返回索引页"/>
    <hyperlink ref="B1" location="流动负债汇总!B14" display="返回"/>
  </hyperlinks>
  <printOptions horizontalCentered="1"/>
  <pageMargins left="0.15748031496063" right="0.15748031496063" top="0.984251968503937" bottom="0.78740157480315" header="0.78740157480315" footer="0.393700787401575"/>
  <pageSetup paperSize="9" orientation="landscape"/>
  <headerFooter alignWithMargins="0">
    <oddFooter>&amp;L&amp;9被评估单位填表人：
填表日期：      年   月   日&amp;C&amp;9评估人员：&amp;R&amp;9共&amp;N页，第&amp;P页</oddFooter>
  </headerFooter>
  <legacyDrawing r:id="rId2"/>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184"/>
  <dimension ref="A1:J31"/>
  <sheetViews>
    <sheetView zoomScale="90" zoomScaleNormal="90" zoomScaleSheetLayoutView="90" workbookViewId="0">
      <pane ySplit="6" topLeftCell="A7" activePane="bottomLeft" state="frozen"/>
      <selection/>
      <selection pane="bottomLeft" activeCell="J7" sqref="J7"/>
    </sheetView>
  </sheetViews>
  <sheetFormatPr defaultColWidth="9" defaultRowHeight="15.75" customHeight="1"/>
  <cols>
    <col min="1" max="1" width="7.58333333333333" style="15" customWidth="1"/>
    <col min="2" max="2" width="26.5" style="15" customWidth="1"/>
    <col min="3" max="3" width="11.25" style="15" customWidth="1"/>
    <col min="4" max="4" width="11" style="15" customWidth="1"/>
    <col min="5" max="5" width="11.25" style="15" customWidth="1"/>
    <col min="6" max="6" width="15.0833333333333" style="15" hidden="1" customWidth="1" outlineLevel="1"/>
    <col min="7" max="7" width="20.5833333333333" style="15" customWidth="1" collapsed="1"/>
    <col min="8" max="8" width="20.5833333333333" style="15" customWidth="1"/>
    <col min="9" max="9" width="11" style="15" customWidth="1"/>
    <col min="10" max="10" width="9.58333333333333" style="15" customWidth="1"/>
    <col min="11" max="16384" width="9" style="15"/>
  </cols>
  <sheetData>
    <row r="1" s="11" customFormat="1" ht="10.5" spans="1:10">
      <c r="A1" s="78" t="s">
        <v>412</v>
      </c>
      <c r="B1" s="17" t="s">
        <v>362</v>
      </c>
      <c r="C1" s="18"/>
      <c r="D1" s="18"/>
      <c r="E1" s="18"/>
      <c r="F1" s="18"/>
      <c r="G1" s="18"/>
      <c r="H1" s="18"/>
      <c r="I1" s="18"/>
      <c r="J1" s="18"/>
    </row>
    <row r="2" s="12" customFormat="1" ht="30" customHeight="1" spans="1:10">
      <c r="A2" s="19" t="s">
        <v>1084</v>
      </c>
      <c r="B2" s="19"/>
      <c r="C2" s="19"/>
      <c r="D2" s="19"/>
      <c r="E2" s="19"/>
      <c r="F2" s="19"/>
      <c r="G2" s="19"/>
      <c r="H2" s="19"/>
      <c r="I2" s="19"/>
      <c r="J2" s="19"/>
    </row>
    <row r="3" ht="15" customHeight="1" spans="1:10">
      <c r="A3" s="20" t="e">
        <f>CONCATENATE(#REF!,#REF!,#REF!,#REF!,#REF!,#REF!,#REF!)</f>
        <v>#REF!</v>
      </c>
      <c r="B3" s="20"/>
      <c r="C3" s="20"/>
      <c r="D3" s="20"/>
      <c r="E3" s="20"/>
      <c r="F3" s="20"/>
      <c r="G3" s="20"/>
      <c r="H3" s="21"/>
      <c r="I3" s="21"/>
      <c r="J3" s="21"/>
    </row>
    <row r="4" ht="15" customHeight="1" spans="1:10">
      <c r="A4" s="20"/>
      <c r="B4" s="20"/>
      <c r="C4" s="20"/>
      <c r="D4" s="20"/>
      <c r="E4" s="20"/>
      <c r="F4" s="20"/>
      <c r="G4" s="20"/>
      <c r="H4" s="21"/>
      <c r="I4" s="21"/>
      <c r="J4" s="22" t="s">
        <v>1085</v>
      </c>
    </row>
    <row r="5" ht="15" customHeight="1" spans="1:10">
      <c r="A5" s="23" t="e">
        <f>#REF!&amp;#REF!</f>
        <v>#REF!</v>
      </c>
      <c r="J5" s="22" t="s">
        <v>282</v>
      </c>
    </row>
    <row r="6" s="13" customFormat="1" ht="25.15" customHeight="1" spans="1:10">
      <c r="A6" s="24" t="s">
        <v>283</v>
      </c>
      <c r="B6" s="24" t="s">
        <v>1086</v>
      </c>
      <c r="C6" s="24" t="s">
        <v>486</v>
      </c>
      <c r="D6" s="24" t="s">
        <v>619</v>
      </c>
      <c r="E6" s="24" t="s">
        <v>1087</v>
      </c>
      <c r="F6" s="25" t="s">
        <v>243</v>
      </c>
      <c r="G6" s="26" t="s">
        <v>244</v>
      </c>
      <c r="H6" s="24" t="s">
        <v>245</v>
      </c>
      <c r="I6" s="24" t="s">
        <v>285</v>
      </c>
      <c r="J6" s="24" t="s">
        <v>419</v>
      </c>
    </row>
    <row r="7" ht="15" customHeight="1" spans="1:10">
      <c r="A7" s="27"/>
      <c r="B7" s="28"/>
      <c r="C7" s="73"/>
      <c r="D7" s="73"/>
      <c r="E7" s="74"/>
      <c r="F7" s="30"/>
      <c r="G7" s="34"/>
      <c r="H7" s="31"/>
      <c r="I7" s="31" t="str">
        <f>IF(OR(G7=0,H7=0),"",(H7-G7)/ABS(G7)*100)</f>
        <v/>
      </c>
      <c r="J7" s="33"/>
    </row>
    <row r="8" ht="15" customHeight="1" spans="1:10">
      <c r="A8" s="27"/>
      <c r="B8" s="28"/>
      <c r="C8" s="73"/>
      <c r="D8" s="73"/>
      <c r="E8" s="74"/>
      <c r="F8" s="30"/>
      <c r="G8" s="34"/>
      <c r="H8" s="31"/>
      <c r="I8" s="31" t="str">
        <f t="shared" ref="I8:I31" si="0">IF(OR(G8=0,H8=0),"",(H8-G8)/ABS(G8)*100)</f>
        <v/>
      </c>
      <c r="J8" s="33"/>
    </row>
    <row r="9" ht="15" customHeight="1" spans="1:10">
      <c r="A9" s="27"/>
      <c r="B9" s="28"/>
      <c r="C9" s="73"/>
      <c r="D9" s="73"/>
      <c r="E9" s="74"/>
      <c r="F9" s="30"/>
      <c r="G9" s="34"/>
      <c r="H9" s="31"/>
      <c r="I9" s="31" t="str">
        <f t="shared" si="0"/>
        <v/>
      </c>
      <c r="J9" s="33"/>
    </row>
    <row r="10" ht="15" customHeight="1" spans="1:10">
      <c r="A10" s="27"/>
      <c r="B10" s="28"/>
      <c r="C10" s="73"/>
      <c r="D10" s="73"/>
      <c r="E10" s="74"/>
      <c r="F10" s="30"/>
      <c r="G10" s="34"/>
      <c r="H10" s="31"/>
      <c r="I10" s="31" t="str">
        <f t="shared" si="0"/>
        <v/>
      </c>
      <c r="J10" s="33"/>
    </row>
    <row r="11" ht="15" customHeight="1" spans="1:10">
      <c r="A11" s="27"/>
      <c r="B11" s="28"/>
      <c r="C11" s="73"/>
      <c r="D11" s="73"/>
      <c r="E11" s="74"/>
      <c r="F11" s="30"/>
      <c r="G11" s="34"/>
      <c r="H11" s="31"/>
      <c r="I11" s="31" t="str">
        <f t="shared" si="0"/>
        <v/>
      </c>
      <c r="J11" s="33"/>
    </row>
    <row r="12" ht="15" customHeight="1" spans="1:10">
      <c r="A12" s="27"/>
      <c r="B12" s="28"/>
      <c r="C12" s="73"/>
      <c r="D12" s="73"/>
      <c r="E12" s="74"/>
      <c r="F12" s="30"/>
      <c r="G12" s="34"/>
      <c r="H12" s="31"/>
      <c r="I12" s="31" t="str">
        <f t="shared" si="0"/>
        <v/>
      </c>
      <c r="J12" s="33"/>
    </row>
    <row r="13" ht="15" customHeight="1" spans="1:10">
      <c r="A13" s="27"/>
      <c r="B13" s="28"/>
      <c r="C13" s="73"/>
      <c r="D13" s="73"/>
      <c r="E13" s="74"/>
      <c r="F13" s="30"/>
      <c r="G13" s="34"/>
      <c r="H13" s="31"/>
      <c r="I13" s="31" t="str">
        <f t="shared" si="0"/>
        <v/>
      </c>
      <c r="J13" s="33"/>
    </row>
    <row r="14" ht="15" customHeight="1" spans="1:10">
      <c r="A14" s="27"/>
      <c r="B14" s="28"/>
      <c r="C14" s="73"/>
      <c r="D14" s="73"/>
      <c r="E14" s="74"/>
      <c r="F14" s="30"/>
      <c r="G14" s="34"/>
      <c r="H14" s="31"/>
      <c r="I14" s="31" t="str">
        <f t="shared" si="0"/>
        <v/>
      </c>
      <c r="J14" s="33"/>
    </row>
    <row r="15" ht="15" customHeight="1" spans="1:10">
      <c r="A15" s="27"/>
      <c r="B15" s="28"/>
      <c r="C15" s="73"/>
      <c r="D15" s="73"/>
      <c r="E15" s="74"/>
      <c r="F15" s="30"/>
      <c r="G15" s="34"/>
      <c r="H15" s="31"/>
      <c r="I15" s="31" t="str">
        <f t="shared" si="0"/>
        <v/>
      </c>
      <c r="J15" s="33"/>
    </row>
    <row r="16" ht="15" customHeight="1" spans="1:10">
      <c r="A16" s="27"/>
      <c r="B16" s="28"/>
      <c r="C16" s="73"/>
      <c r="D16" s="73"/>
      <c r="E16" s="74"/>
      <c r="F16" s="30"/>
      <c r="G16" s="34"/>
      <c r="H16" s="31"/>
      <c r="I16" s="31" t="str">
        <f t="shared" si="0"/>
        <v/>
      </c>
      <c r="J16" s="33"/>
    </row>
    <row r="17" ht="15" customHeight="1" spans="1:10">
      <c r="A17" s="27"/>
      <c r="B17" s="28"/>
      <c r="C17" s="73"/>
      <c r="D17" s="73"/>
      <c r="E17" s="74"/>
      <c r="F17" s="30"/>
      <c r="G17" s="34"/>
      <c r="H17" s="31"/>
      <c r="I17" s="31" t="str">
        <f t="shared" si="0"/>
        <v/>
      </c>
      <c r="J17" s="33"/>
    </row>
    <row r="18" ht="15" customHeight="1" spans="1:10">
      <c r="A18" s="27"/>
      <c r="B18" s="28"/>
      <c r="C18" s="73"/>
      <c r="D18" s="73"/>
      <c r="E18" s="74"/>
      <c r="F18" s="30"/>
      <c r="G18" s="34"/>
      <c r="H18" s="31"/>
      <c r="I18" s="31" t="str">
        <f t="shared" si="0"/>
        <v/>
      </c>
      <c r="J18" s="33"/>
    </row>
    <row r="19" ht="15" customHeight="1" spans="1:10">
      <c r="A19" s="27"/>
      <c r="B19" s="28"/>
      <c r="C19" s="73"/>
      <c r="D19" s="73"/>
      <c r="E19" s="74"/>
      <c r="F19" s="30"/>
      <c r="G19" s="34"/>
      <c r="H19" s="31"/>
      <c r="I19" s="31" t="str">
        <f t="shared" si="0"/>
        <v/>
      </c>
      <c r="J19" s="33"/>
    </row>
    <row r="20" ht="15" customHeight="1" spans="1:10">
      <c r="A20" s="27"/>
      <c r="B20" s="28"/>
      <c r="C20" s="73"/>
      <c r="D20" s="73"/>
      <c r="E20" s="74"/>
      <c r="F20" s="30"/>
      <c r="G20" s="34"/>
      <c r="H20" s="31"/>
      <c r="I20" s="31" t="str">
        <f t="shared" si="0"/>
        <v/>
      </c>
      <c r="J20" s="33"/>
    </row>
    <row r="21" ht="15" customHeight="1" spans="1:10">
      <c r="A21" s="27"/>
      <c r="B21" s="28"/>
      <c r="C21" s="73"/>
      <c r="D21" s="73"/>
      <c r="E21" s="74"/>
      <c r="F21" s="30"/>
      <c r="G21" s="34"/>
      <c r="H21" s="31"/>
      <c r="I21" s="31" t="str">
        <f t="shared" si="0"/>
        <v/>
      </c>
      <c r="J21" s="33"/>
    </row>
    <row r="22" ht="15" customHeight="1" spans="1:10">
      <c r="A22" s="27"/>
      <c r="B22" s="28"/>
      <c r="C22" s="73"/>
      <c r="D22" s="73"/>
      <c r="E22" s="74"/>
      <c r="F22" s="30"/>
      <c r="G22" s="34"/>
      <c r="H22" s="31"/>
      <c r="I22" s="31" t="str">
        <f t="shared" si="0"/>
        <v/>
      </c>
      <c r="J22" s="33"/>
    </row>
    <row r="23" ht="15" customHeight="1" spans="1:10">
      <c r="A23" s="27"/>
      <c r="B23" s="28"/>
      <c r="C23" s="73"/>
      <c r="D23" s="73"/>
      <c r="E23" s="74"/>
      <c r="F23" s="30"/>
      <c r="G23" s="34"/>
      <c r="H23" s="31"/>
      <c r="I23" s="31" t="str">
        <f t="shared" si="0"/>
        <v/>
      </c>
      <c r="J23" s="33"/>
    </row>
    <row r="24" ht="15" customHeight="1" spans="1:10">
      <c r="A24" s="27"/>
      <c r="B24" s="28"/>
      <c r="C24" s="73"/>
      <c r="D24" s="73"/>
      <c r="E24" s="74"/>
      <c r="F24" s="30"/>
      <c r="G24" s="34"/>
      <c r="H24" s="31"/>
      <c r="I24" s="31" t="str">
        <f t="shared" si="0"/>
        <v/>
      </c>
      <c r="J24" s="33"/>
    </row>
    <row r="25" ht="15" customHeight="1" spans="1:10">
      <c r="A25" s="27"/>
      <c r="B25" s="28"/>
      <c r="C25" s="73"/>
      <c r="D25" s="73"/>
      <c r="E25" s="74"/>
      <c r="F25" s="30"/>
      <c r="G25" s="34"/>
      <c r="H25" s="31"/>
      <c r="I25" s="31" t="str">
        <f t="shared" si="0"/>
        <v/>
      </c>
      <c r="J25" s="33"/>
    </row>
    <row r="26" ht="15" customHeight="1" spans="1:10">
      <c r="A26" s="27"/>
      <c r="B26" s="28"/>
      <c r="C26" s="73"/>
      <c r="D26" s="73"/>
      <c r="E26" s="74"/>
      <c r="F26" s="30"/>
      <c r="G26" s="34"/>
      <c r="H26" s="31"/>
      <c r="I26" s="31" t="str">
        <f t="shared" si="0"/>
        <v/>
      </c>
      <c r="J26" s="33"/>
    </row>
    <row r="27" ht="15" customHeight="1" spans="1:10">
      <c r="A27" s="27"/>
      <c r="B27" s="28"/>
      <c r="C27" s="73"/>
      <c r="D27" s="73"/>
      <c r="E27" s="74"/>
      <c r="F27" s="30"/>
      <c r="G27" s="34"/>
      <c r="H27" s="31"/>
      <c r="I27" s="31" t="str">
        <f t="shared" si="0"/>
        <v/>
      </c>
      <c r="J27" s="33"/>
    </row>
    <row r="28" ht="15" customHeight="1" spans="1:10">
      <c r="A28" s="27"/>
      <c r="B28" s="28"/>
      <c r="C28" s="73"/>
      <c r="D28" s="73"/>
      <c r="E28" s="74"/>
      <c r="F28" s="30"/>
      <c r="G28" s="34"/>
      <c r="H28" s="31"/>
      <c r="I28" s="31" t="str">
        <f t="shared" si="0"/>
        <v/>
      </c>
      <c r="J28" s="33"/>
    </row>
    <row r="29" ht="15" customHeight="1" spans="1:10">
      <c r="A29" s="27"/>
      <c r="B29" s="28"/>
      <c r="C29" s="73"/>
      <c r="D29" s="73"/>
      <c r="E29" s="74"/>
      <c r="F29" s="30"/>
      <c r="G29" s="34"/>
      <c r="H29" s="31"/>
      <c r="I29" s="31" t="str">
        <f t="shared" si="0"/>
        <v/>
      </c>
      <c r="J29" s="33"/>
    </row>
    <row r="30" ht="15" customHeight="1" spans="1:10">
      <c r="A30" s="27"/>
      <c r="B30" s="28"/>
      <c r="C30" s="73"/>
      <c r="D30" s="73"/>
      <c r="E30" s="74"/>
      <c r="F30" s="30"/>
      <c r="G30" s="34"/>
      <c r="H30" s="31"/>
      <c r="I30" s="31" t="str">
        <f t="shared" si="0"/>
        <v/>
      </c>
      <c r="J30" s="33"/>
    </row>
    <row r="31" s="14" customFormat="1" ht="15" customHeight="1" spans="1:10">
      <c r="A31" s="35" t="s">
        <v>998</v>
      </c>
      <c r="B31" s="36"/>
      <c r="C31" s="76"/>
      <c r="D31" s="76"/>
      <c r="E31" s="79"/>
      <c r="F31" s="38">
        <f>SUM(F7:F30)</f>
        <v>0</v>
      </c>
      <c r="G31" s="39">
        <f>SUM(G7:G30)</f>
        <v>0</v>
      </c>
      <c r="H31" s="40">
        <f>SUM(H7:H30)</f>
        <v>0</v>
      </c>
      <c r="I31" s="31" t="str">
        <f t="shared" si="0"/>
        <v/>
      </c>
      <c r="J31" s="41"/>
    </row>
  </sheetData>
  <mergeCells count="3">
    <mergeCell ref="A2:J2"/>
    <mergeCell ref="A3:J3"/>
    <mergeCell ref="A31:B31"/>
  </mergeCells>
  <hyperlinks>
    <hyperlink ref="A1" location="索引目录!I16" display="返回索引页"/>
    <hyperlink ref="B1" location="流动负债汇总!B16"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2"/>
  <dimension ref="A1:I31"/>
  <sheetViews>
    <sheetView zoomScale="90" zoomScaleNormal="90" zoomScaleSheetLayoutView="90" workbookViewId="0">
      <pane ySplit="6" topLeftCell="A7" activePane="bottomLeft" state="frozen"/>
      <selection/>
      <selection pane="bottomLeft" activeCell="J7" sqref="J7"/>
    </sheetView>
  </sheetViews>
  <sheetFormatPr defaultColWidth="9" defaultRowHeight="15.75" customHeight="1"/>
  <cols>
    <col min="1" max="1" width="7.58333333333333" style="15" customWidth="1"/>
    <col min="2" max="2" width="31.75" style="15" customWidth="1"/>
    <col min="3" max="3" width="13.0833333333333" style="15" customWidth="1"/>
    <col min="4" max="4" width="18.25" style="15" customWidth="1"/>
    <col min="5" max="5" width="16.5" style="15" hidden="1" customWidth="1" outlineLevel="1"/>
    <col min="6" max="6" width="18.5833333333333" style="15" customWidth="1" collapsed="1"/>
    <col min="7" max="7" width="18.5833333333333" style="15" customWidth="1"/>
    <col min="8" max="8" width="10.75" style="15" customWidth="1"/>
    <col min="9" max="9" width="12.3333333333333" style="15" customWidth="1"/>
    <col min="10" max="16384" width="9" style="15"/>
  </cols>
  <sheetData>
    <row r="1" s="11" customFormat="1" ht="10.5" spans="1:9">
      <c r="A1" s="78" t="s">
        <v>412</v>
      </c>
      <c r="B1" s="17" t="s">
        <v>362</v>
      </c>
      <c r="C1" s="18"/>
      <c r="D1" s="18"/>
      <c r="E1" s="18"/>
      <c r="F1" s="18"/>
      <c r="G1" s="18"/>
      <c r="H1" s="18"/>
      <c r="I1" s="18"/>
    </row>
    <row r="2" s="12" customFormat="1" ht="30" customHeight="1" spans="1:9">
      <c r="A2" s="19" t="s">
        <v>1088</v>
      </c>
      <c r="B2" s="19"/>
      <c r="C2" s="19"/>
      <c r="D2" s="19"/>
      <c r="E2" s="19"/>
      <c r="F2" s="19"/>
      <c r="G2" s="19"/>
      <c r="H2" s="19"/>
      <c r="I2" s="19"/>
    </row>
    <row r="3" ht="15" customHeight="1" spans="1:9">
      <c r="A3" s="20" t="e">
        <f>CONCATENATE(#REF!,#REF!,#REF!,#REF!,#REF!,#REF!,#REF!)</f>
        <v>#REF!</v>
      </c>
      <c r="B3" s="20"/>
      <c r="C3" s="20"/>
      <c r="D3" s="20"/>
      <c r="E3" s="20"/>
      <c r="F3" s="20"/>
      <c r="G3" s="20"/>
      <c r="H3" s="20"/>
      <c r="I3" s="21"/>
    </row>
    <row r="4" ht="15" customHeight="1" spans="1:9">
      <c r="A4" s="20"/>
      <c r="B4" s="20"/>
      <c r="C4" s="20"/>
      <c r="D4" s="20"/>
      <c r="E4" s="20"/>
      <c r="F4" s="20"/>
      <c r="G4" s="20"/>
      <c r="H4" s="20"/>
      <c r="I4" s="22" t="s">
        <v>1089</v>
      </c>
    </row>
    <row r="5" ht="15" customHeight="1" spans="1:9">
      <c r="A5" s="23" t="e">
        <f>#REF!&amp;#REF!</f>
        <v>#REF!</v>
      </c>
      <c r="I5" s="22" t="s">
        <v>282</v>
      </c>
    </row>
    <row r="6" s="13" customFormat="1" ht="25.5" customHeight="1" spans="1:9">
      <c r="A6" s="24" t="s">
        <v>283</v>
      </c>
      <c r="B6" s="24" t="s">
        <v>472</v>
      </c>
      <c r="C6" s="24" t="s">
        <v>486</v>
      </c>
      <c r="D6" s="24" t="s">
        <v>609</v>
      </c>
      <c r="E6" s="25" t="s">
        <v>243</v>
      </c>
      <c r="F6" s="26" t="s">
        <v>244</v>
      </c>
      <c r="G6" s="24" t="s">
        <v>245</v>
      </c>
      <c r="H6" s="24" t="s">
        <v>285</v>
      </c>
      <c r="I6" s="24" t="s">
        <v>419</v>
      </c>
    </row>
    <row r="7" ht="15" customHeight="1" spans="1:9">
      <c r="A7" s="27"/>
      <c r="B7" s="28"/>
      <c r="C7" s="29"/>
      <c r="D7" s="58"/>
      <c r="E7" s="30"/>
      <c r="F7" s="31"/>
      <c r="G7" s="31"/>
      <c r="H7" s="31" t="str">
        <f>IF(OR(F7=0,G7=0),"",(G7-F7)/ABS(F7)*100)</f>
        <v/>
      </c>
      <c r="I7" s="33"/>
    </row>
    <row r="8" ht="15" customHeight="1" spans="1:9">
      <c r="A8" s="27"/>
      <c r="B8" s="28"/>
      <c r="C8" s="29"/>
      <c r="D8" s="28"/>
      <c r="E8" s="30"/>
      <c r="F8" s="31"/>
      <c r="G8" s="31"/>
      <c r="H8" s="31" t="str">
        <f t="shared" ref="H8:H31" si="0">IF(OR(F8=0,G8=0),"",(G8-F8)/ABS(F8)*100)</f>
        <v/>
      </c>
      <c r="I8" s="33"/>
    </row>
    <row r="9" ht="15" customHeight="1" spans="1:9">
      <c r="A9" s="27"/>
      <c r="B9" s="28"/>
      <c r="C9" s="29"/>
      <c r="D9" s="28"/>
      <c r="E9" s="30"/>
      <c r="F9" s="31"/>
      <c r="G9" s="31"/>
      <c r="H9" s="31" t="str">
        <f t="shared" si="0"/>
        <v/>
      </c>
      <c r="I9" s="33"/>
    </row>
    <row r="10" ht="15" customHeight="1" spans="1:9">
      <c r="A10" s="27"/>
      <c r="B10" s="28"/>
      <c r="C10" s="29"/>
      <c r="D10" s="28"/>
      <c r="E10" s="30"/>
      <c r="F10" s="34"/>
      <c r="G10" s="31"/>
      <c r="H10" s="31" t="str">
        <f t="shared" si="0"/>
        <v/>
      </c>
      <c r="I10" s="33"/>
    </row>
    <row r="11" ht="15" customHeight="1" spans="1:9">
      <c r="A11" s="27"/>
      <c r="B11" s="28"/>
      <c r="C11" s="29"/>
      <c r="D11" s="28"/>
      <c r="E11" s="30"/>
      <c r="F11" s="34"/>
      <c r="G11" s="31"/>
      <c r="H11" s="31" t="str">
        <f t="shared" si="0"/>
        <v/>
      </c>
      <c r="I11" s="33"/>
    </row>
    <row r="12" ht="15" customHeight="1" spans="1:9">
      <c r="A12" s="27"/>
      <c r="B12" s="28"/>
      <c r="C12" s="29"/>
      <c r="D12" s="28"/>
      <c r="E12" s="30"/>
      <c r="F12" s="34"/>
      <c r="G12" s="31"/>
      <c r="H12" s="31" t="str">
        <f t="shared" si="0"/>
        <v/>
      </c>
      <c r="I12" s="33"/>
    </row>
    <row r="13" ht="15" customHeight="1" spans="1:9">
      <c r="A13" s="27"/>
      <c r="B13" s="28"/>
      <c r="C13" s="29"/>
      <c r="D13" s="28"/>
      <c r="E13" s="30"/>
      <c r="F13" s="34"/>
      <c r="G13" s="31"/>
      <c r="H13" s="31" t="str">
        <f t="shared" si="0"/>
        <v/>
      </c>
      <c r="I13" s="33"/>
    </row>
    <row r="14" ht="15" customHeight="1" spans="1:9">
      <c r="A14" s="27"/>
      <c r="B14" s="28"/>
      <c r="C14" s="29"/>
      <c r="D14" s="28"/>
      <c r="E14" s="30"/>
      <c r="F14" s="34"/>
      <c r="G14" s="31"/>
      <c r="H14" s="31" t="str">
        <f t="shared" si="0"/>
        <v/>
      </c>
      <c r="I14" s="33"/>
    </row>
    <row r="15" ht="15" customHeight="1" spans="1:9">
      <c r="A15" s="27"/>
      <c r="B15" s="28"/>
      <c r="C15" s="29"/>
      <c r="D15" s="28"/>
      <c r="E15" s="30"/>
      <c r="F15" s="34"/>
      <c r="G15" s="31"/>
      <c r="H15" s="31" t="str">
        <f t="shared" si="0"/>
        <v/>
      </c>
      <c r="I15" s="33"/>
    </row>
    <row r="16" ht="15" customHeight="1" spans="1:9">
      <c r="A16" s="27"/>
      <c r="B16" s="28"/>
      <c r="C16" s="29"/>
      <c r="D16" s="28"/>
      <c r="E16" s="30"/>
      <c r="F16" s="34"/>
      <c r="G16" s="31"/>
      <c r="H16" s="31" t="str">
        <f t="shared" si="0"/>
        <v/>
      </c>
      <c r="I16" s="33"/>
    </row>
    <row r="17" ht="15" customHeight="1" spans="1:9">
      <c r="A17" s="27"/>
      <c r="B17" s="28"/>
      <c r="C17" s="29"/>
      <c r="D17" s="28"/>
      <c r="E17" s="30"/>
      <c r="F17" s="34"/>
      <c r="G17" s="31"/>
      <c r="H17" s="31" t="str">
        <f t="shared" si="0"/>
        <v/>
      </c>
      <c r="I17" s="33"/>
    </row>
    <row r="18" ht="15" customHeight="1" spans="1:9">
      <c r="A18" s="27"/>
      <c r="B18" s="28"/>
      <c r="C18" s="29"/>
      <c r="D18" s="28"/>
      <c r="E18" s="30"/>
      <c r="F18" s="34"/>
      <c r="G18" s="31"/>
      <c r="H18" s="31" t="str">
        <f t="shared" si="0"/>
        <v/>
      </c>
      <c r="I18" s="33"/>
    </row>
    <row r="19" ht="15" customHeight="1" spans="1:9">
      <c r="A19" s="27"/>
      <c r="B19" s="28"/>
      <c r="C19" s="29"/>
      <c r="D19" s="28"/>
      <c r="E19" s="30"/>
      <c r="F19" s="34"/>
      <c r="G19" s="31"/>
      <c r="H19" s="31" t="str">
        <f t="shared" si="0"/>
        <v/>
      </c>
      <c r="I19" s="33"/>
    </row>
    <row r="20" ht="15" customHeight="1" spans="1:9">
      <c r="A20" s="27"/>
      <c r="B20" s="28"/>
      <c r="C20" s="29"/>
      <c r="D20" s="28"/>
      <c r="E20" s="30"/>
      <c r="F20" s="34"/>
      <c r="G20" s="31"/>
      <c r="H20" s="31" t="str">
        <f t="shared" si="0"/>
        <v/>
      </c>
      <c r="I20" s="33"/>
    </row>
    <row r="21" ht="15" customHeight="1" spans="1:9">
      <c r="A21" s="27"/>
      <c r="B21" s="28"/>
      <c r="C21" s="29"/>
      <c r="D21" s="28"/>
      <c r="E21" s="30"/>
      <c r="F21" s="34"/>
      <c r="G21" s="31"/>
      <c r="H21" s="31" t="str">
        <f t="shared" si="0"/>
        <v/>
      </c>
      <c r="I21" s="33"/>
    </row>
    <row r="22" ht="15" customHeight="1" spans="1:9">
      <c r="A22" s="27"/>
      <c r="B22" s="28"/>
      <c r="C22" s="29"/>
      <c r="D22" s="28"/>
      <c r="E22" s="30"/>
      <c r="F22" s="34"/>
      <c r="G22" s="31"/>
      <c r="H22" s="31" t="str">
        <f t="shared" si="0"/>
        <v/>
      </c>
      <c r="I22" s="33"/>
    </row>
    <row r="23" ht="15" customHeight="1" spans="1:9">
      <c r="A23" s="27"/>
      <c r="B23" s="28"/>
      <c r="C23" s="29"/>
      <c r="D23" s="28"/>
      <c r="E23" s="30"/>
      <c r="F23" s="34"/>
      <c r="G23" s="31"/>
      <c r="H23" s="31" t="str">
        <f t="shared" si="0"/>
        <v/>
      </c>
      <c r="I23" s="33"/>
    </row>
    <row r="24" ht="15" customHeight="1" spans="1:9">
      <c r="A24" s="27"/>
      <c r="B24" s="28"/>
      <c r="C24" s="29"/>
      <c r="D24" s="28"/>
      <c r="E24" s="30"/>
      <c r="F24" s="34"/>
      <c r="G24" s="31"/>
      <c r="H24" s="31" t="str">
        <f t="shared" si="0"/>
        <v/>
      </c>
      <c r="I24" s="33"/>
    </row>
    <row r="25" ht="15" customHeight="1" spans="1:9">
      <c r="A25" s="27"/>
      <c r="B25" s="28"/>
      <c r="C25" s="29"/>
      <c r="D25" s="28"/>
      <c r="E25" s="30"/>
      <c r="F25" s="34"/>
      <c r="G25" s="31"/>
      <c r="H25" s="31" t="str">
        <f t="shared" si="0"/>
        <v/>
      </c>
      <c r="I25" s="33"/>
    </row>
    <row r="26" ht="15" customHeight="1" spans="1:9">
      <c r="A26" s="27"/>
      <c r="B26" s="28"/>
      <c r="C26" s="29"/>
      <c r="D26" s="28"/>
      <c r="E26" s="30"/>
      <c r="F26" s="34"/>
      <c r="G26" s="31"/>
      <c r="H26" s="31" t="str">
        <f t="shared" si="0"/>
        <v/>
      </c>
      <c r="I26" s="33"/>
    </row>
    <row r="27" ht="15" customHeight="1" spans="1:9">
      <c r="A27" s="27"/>
      <c r="B27" s="28"/>
      <c r="C27" s="29"/>
      <c r="D27" s="28"/>
      <c r="E27" s="30"/>
      <c r="F27" s="34"/>
      <c r="G27" s="31"/>
      <c r="H27" s="31" t="str">
        <f t="shared" si="0"/>
        <v/>
      </c>
      <c r="I27" s="33"/>
    </row>
    <row r="28" ht="15" customHeight="1" spans="1:9">
      <c r="A28" s="27"/>
      <c r="B28" s="28"/>
      <c r="C28" s="29"/>
      <c r="D28" s="28"/>
      <c r="E28" s="30"/>
      <c r="F28" s="34"/>
      <c r="G28" s="31"/>
      <c r="H28" s="31" t="str">
        <f t="shared" si="0"/>
        <v/>
      </c>
      <c r="I28" s="33"/>
    </row>
    <row r="29" ht="15" customHeight="1" spans="1:9">
      <c r="A29" s="27"/>
      <c r="B29" s="28"/>
      <c r="C29" s="29"/>
      <c r="D29" s="28"/>
      <c r="E29" s="30"/>
      <c r="F29" s="34"/>
      <c r="G29" s="31"/>
      <c r="H29" s="31" t="str">
        <f t="shared" si="0"/>
        <v/>
      </c>
      <c r="I29" s="33"/>
    </row>
    <row r="30" ht="15" customHeight="1" spans="1:9">
      <c r="A30" s="27"/>
      <c r="B30" s="28"/>
      <c r="C30" s="29"/>
      <c r="D30" s="28"/>
      <c r="E30" s="30"/>
      <c r="F30" s="34"/>
      <c r="G30" s="31"/>
      <c r="H30" s="31" t="str">
        <f t="shared" si="0"/>
        <v/>
      </c>
      <c r="I30" s="33"/>
    </row>
    <row r="31" s="14" customFormat="1" ht="15" customHeight="1" spans="1:9">
      <c r="A31" s="35" t="s">
        <v>998</v>
      </c>
      <c r="B31" s="36"/>
      <c r="C31" s="37"/>
      <c r="D31" s="24"/>
      <c r="E31" s="38">
        <f>SUM(E7:E30)</f>
        <v>0</v>
      </c>
      <c r="F31" s="39">
        <f>SUM(F7:F30)</f>
        <v>0</v>
      </c>
      <c r="G31" s="40">
        <f>SUM(G7:G30)</f>
        <v>0</v>
      </c>
      <c r="H31" s="31" t="str">
        <f t="shared" si="0"/>
        <v/>
      </c>
      <c r="I31" s="41"/>
    </row>
  </sheetData>
  <mergeCells count="3">
    <mergeCell ref="A2:I2"/>
    <mergeCell ref="A3:I3"/>
    <mergeCell ref="A31:B31"/>
  </mergeCells>
  <hyperlinks>
    <hyperlink ref="A1" location="索引目录!I17" display="返回索引页"/>
    <hyperlink ref="B1" location="流动负债汇总!B17" display="返回"/>
  </hyperlinks>
  <printOptions horizontalCentered="1"/>
  <pageMargins left="0.15748031496063" right="0.15748031496063" top="0.984251968503937" bottom="0.78740157480315" header="0.984251968503937" footer="0.393700787401575"/>
  <pageSetup paperSize="9" fitToHeight="0" orientation="landscape"/>
  <headerFooter alignWithMargins="0">
    <oddFooter>&amp;L&amp;9&amp;"宋体,常规"被评估单位填表人：
填表日期：      年   月   日&amp;C&amp;9&amp;"宋体,常规"评估人员：
&amp;R&amp;9&amp;"宋体,常规"共&amp;N页，第&amp;P页</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7" master="" otherUserPermission="visible"/>
  <rangeList sheetStid="149" master="" otherUserPermission="visible"/>
  <rangeList sheetStid="137" master="" otherUserPermission="visible"/>
  <rangeList sheetStid="108" master="" otherUserPermission="visible"/>
  <rangeList sheetStid="109" master="" otherUserPermission="visible"/>
  <rangeList sheetStid="166" master="" otherUserPermission="visible"/>
  <rangeList sheetStid="1" master="" otherUserPermission="visible"/>
  <rangeList sheetStid="2" master="" otherUserPermission="visible"/>
  <rangeList sheetStid="3" master="" otherUserPermission="visible"/>
  <rangeList sheetStid="140"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21" master="" otherUserPermission="visible"/>
  <rangeList sheetStid="153" master="" otherUserPermission="visible"/>
  <rangeList sheetStid="152" master="" otherUserPermission="visible"/>
  <rangeList sheetStid="98" master="" otherUserPermission="visible"/>
  <rangeList sheetStid="11" master="" otherUserPermission="visible"/>
  <rangeList sheetStid="14" master="" otherUserPermission="visible"/>
  <rangeList sheetStid="151" master="" otherUserPermission="visible"/>
  <rangeList sheetStid="16" master="" otherUserPermission="visible"/>
  <rangeList sheetStid="13" master="" otherUserPermission="visible"/>
  <rangeList sheetStid="12" master="" otherUserPermission="visible"/>
  <rangeList sheetStid="17" master="" otherUserPermission="visible"/>
  <rangeList sheetStid="19" master="" otherUserPermission="visible"/>
  <rangeList sheetStid="18" master="" otherUserPermission="visible"/>
  <rangeList sheetStid="20" master="" otherUserPermission="visible"/>
  <rangeList sheetStid="100" master="" otherUserPermission="visible"/>
  <rangeList sheetStid="23" master="" otherUserPermission="visible"/>
  <rangeList sheetStid="99" master="" otherUserPermission="visible"/>
  <rangeList sheetStid="116" master="" otherUserPermission="visible"/>
  <rangeList sheetStid="26" master="" otherUserPermission="visible"/>
  <rangeList sheetStid="148" master="" otherUserPermission="visible"/>
  <rangeList sheetStid="158" master="" otherUserPermission="visible"/>
  <rangeList sheetStid="31" master="" otherUserPermission="visible"/>
  <rangeList sheetStid="32" master="" otherUserPermission="visible"/>
  <rangeList sheetStid="35" master="" otherUserPermission="visible"/>
  <rangeList sheetStid="123" master="" otherUserPermission="visible"/>
  <rangeList sheetStid="127" master="" otherUserPermission="visible"/>
  <rangeList sheetStid="125" master="" otherUserPermission="visible"/>
  <rangeList sheetStid="36" master="" otherUserPermission="visible"/>
  <rangeList sheetStid="159" master="" otherUserPermission="visible"/>
  <rangeList sheetStid="160" master="" otherUserPermission="visible"/>
  <rangeList sheetStid="145" master="" otherUserPermission="visible"/>
  <rangeList sheetStid="126" master="" otherUserPermission="visible"/>
  <rangeList sheetStid="141" master="" otherUserPermission="visible"/>
  <rangeList sheetStid="142" master="" otherUserPermission="visible"/>
  <rangeList sheetStid="143" master="" otherUserPermission="visible"/>
  <rangeList sheetStid="37" master="" otherUserPermission="visible"/>
  <rangeList sheetStid="38" master="" otherUserPermission="visible"/>
  <rangeList sheetStid="170" master="" otherUserPermission="visible"/>
  <rangeList sheetStid="171" master="" otherUserPermission="visible"/>
  <rangeList sheetStid="39" master="" otherUserPermission="visible"/>
  <rangeList sheetStid="40" master="" otherUserPermission="visible"/>
  <rangeList sheetStid="41" master="" otherUserPermission="visible"/>
  <rangeList sheetStid="42" master="" otherUserPermission="visible"/>
  <rangeList sheetStid="43" master="" otherUserPermission="visible"/>
  <rangeList sheetStid="120" master="" otherUserPermission="visible"/>
  <rangeList sheetStid="47" master="" otherUserPermission="visible"/>
  <rangeList sheetStid="128" master="" otherUserPermission="visible"/>
  <rangeList sheetStid="45" master="" otherUserPermission="visible"/>
  <rangeList sheetStid="46" master="" otherUserPermission="visible"/>
  <rangeList sheetStid="146" master="" otherUserPermission="visible"/>
  <rangeList sheetStid="147" master="" otherUserPermission="visible"/>
  <rangeList sheetStid="44" master="" otherUserPermission="visible"/>
  <rangeList sheetStid="129" master="" otherUserPermission="visible"/>
  <rangeList sheetStid="174" master="" otherUserPermission="visible"/>
  <rangeList sheetStid="130" master="" otherUserPermission="visible"/>
  <rangeList sheetStid="168" master="" otherUserPermission="visible"/>
  <rangeList sheetStid="131" master="" otherUserPermission="visible"/>
  <rangeList sheetStid="49" master="" otherUserPermission="visible"/>
  <rangeList sheetStid="144" master="" otherUserPermission="visible"/>
  <rangeList sheetStid="169" master="" otherUserPermission="visible"/>
  <rangeList sheetStid="50" master="" otherUserPermission="visible"/>
  <rangeList sheetStid="132" master="" otherUserPermission="visible"/>
  <rangeList sheetStid="133" master="" otherUserPermission="visible"/>
  <rangeList sheetStid="52" master="" otherUserPermission="visible"/>
  <rangeList sheetStid="54" master="" otherUserPermission="visible"/>
  <rangeList sheetStid="53" master="" otherUserPermission="visible"/>
  <rangeList sheetStid="55" master="" otherUserPermission="visible"/>
  <rangeList sheetStid="56" master="" otherUserPermission="visible"/>
  <rangeList sheetStid="134" master="" otherUserPermission="visible"/>
  <rangeList sheetStid="161" master="" otherUserPermission="visible"/>
  <rangeList sheetStid="57" master="" otherUserPermission="visible"/>
  <rangeList sheetStid="58" master="" otherUserPermission="visible"/>
  <rangeList sheetStid="59" master="" otherUserPermission="visible"/>
  <rangeList sheetStid="162" master="" otherUserPermission="visible"/>
  <rangeList sheetStid="62" master="" otherUserPermission="visible"/>
  <rangeList sheetStid="64" master="" otherUserPermission="visible"/>
  <rangeList sheetStid="150" master="" otherUserPermission="visible"/>
  <rangeList sheetStid="61" master="" otherUserPermission="visible"/>
  <rangeList sheetStid="135" master="" otherUserPermission="visible"/>
  <rangeList sheetStid="65" master="" otherUserPermission="visible"/>
  <rangeList sheetStid="163" master="" otherUserPermission="visible"/>
  <rangeList sheetStid="68" master="" otherUserPermission="visible"/>
  <rangeList sheetStid="69" master="" otherUserPermission="visible"/>
  <rangeList sheetStid="70" master="" otherUserPermission="visible"/>
  <rangeList sheetStid="71" master="" otherUserPermission="visible"/>
  <rangeList sheetStid="110" master="" otherUserPermission="visible"/>
  <rangeList sheetStid="167" master="" otherUserPermission="visible"/>
  <rangeList sheetStid="164" master="" otherUserPermission="visible"/>
  <rangeList sheetStid="73" master="" otherUserPermission="visible"/>
  <rangeList sheetStid="165" master="" otherUserPermission="visible"/>
  <rangeList sheetStid="136" master="" otherUserPermission="visible"/>
  <rangeList sheetStid="111" master="" otherUserPermission="visible"/>
  <rangeList sheetStid="76" master="" otherUserPermission="visible"/>
  <rangeList sheetStid="96" master="" otherUserPermission="visible"/>
  <rangeList sheetStid="7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conqueror</Company>
  <Application>Microsoft Excel</Application>
  <HeadingPairs>
    <vt:vector size="2" baseType="variant">
      <vt:variant>
        <vt:lpstr>工作表</vt:lpstr>
      </vt:variant>
      <vt:variant>
        <vt:i4>111</vt:i4>
      </vt:variant>
    </vt:vector>
  </HeadingPairs>
  <TitlesOfParts>
    <vt:vector size="111" baseType="lpstr">
      <vt:lpstr>NOFAJE</vt:lpstr>
      <vt:lpstr>索引目录</vt:lpstr>
      <vt:lpstr>填表说明</vt:lpstr>
      <vt:lpstr>基本情况</vt:lpstr>
      <vt:lpstr>资产负债表</vt:lpstr>
      <vt:lpstr>资产负债表未审或审定数</vt:lpstr>
      <vt:lpstr>评估结果汇总表</vt:lpstr>
      <vt:lpstr>评估结果分类汇总表</vt:lpstr>
      <vt:lpstr>流动资产汇总表</vt:lpstr>
      <vt:lpstr>货币资金汇总表</vt:lpstr>
      <vt:lpstr>现金</vt:lpstr>
      <vt:lpstr>银行存款</vt:lpstr>
      <vt:lpstr>其他货币资金</vt:lpstr>
      <vt:lpstr>交易性金融资产汇总</vt:lpstr>
      <vt:lpstr>交易性-股票</vt:lpstr>
      <vt:lpstr>交易性-债券</vt:lpstr>
      <vt:lpstr>交易性-基金</vt:lpstr>
      <vt:lpstr>交易性-其他</vt:lpstr>
      <vt:lpstr>衍生金融资产</vt:lpstr>
      <vt:lpstr>应收票据</vt:lpstr>
      <vt:lpstr>应收账款</vt:lpstr>
      <vt:lpstr>预付账款</vt:lpstr>
      <vt:lpstr>其他应收款汇总</vt:lpstr>
      <vt:lpstr>其他应收款</vt:lpstr>
      <vt:lpstr>其他应收-利息</vt:lpstr>
      <vt:lpstr>其他应收-股利</vt:lpstr>
      <vt:lpstr>存货汇总</vt:lpstr>
      <vt:lpstr>材料采购（在途物资）</vt:lpstr>
      <vt:lpstr>原材料</vt:lpstr>
      <vt:lpstr>在库周转材料</vt:lpstr>
      <vt:lpstr>委托加工物资</vt:lpstr>
      <vt:lpstr>产成品（库存商品）</vt:lpstr>
      <vt:lpstr>在产品（自制半成品）</vt:lpstr>
      <vt:lpstr>发出商品</vt:lpstr>
      <vt:lpstr>在用周转材料</vt:lpstr>
      <vt:lpstr>合同资产</vt:lpstr>
      <vt:lpstr>持有待售资产</vt:lpstr>
      <vt:lpstr>一年到期非流动资产</vt:lpstr>
      <vt:lpstr>其他流动资产</vt:lpstr>
      <vt:lpstr>债权投资</vt:lpstr>
      <vt:lpstr>其他债权投资</vt:lpstr>
      <vt:lpstr>长期应收款</vt:lpstr>
      <vt:lpstr>非流动资产评估汇总</vt:lpstr>
      <vt:lpstr>长期股权投资</vt:lpstr>
      <vt:lpstr>其他权益工具投资</vt:lpstr>
      <vt:lpstr>其他非流动金融资产</vt:lpstr>
      <vt:lpstr>投资性房地产汇总表</vt:lpstr>
      <vt:lpstr>投资性房地产-房屋成本模式</vt:lpstr>
      <vt:lpstr>投资性房地产-房屋公允模式</vt:lpstr>
      <vt:lpstr>投资性地产-土地成本模式</vt:lpstr>
      <vt:lpstr>投资性地产-土地公允模式</vt:lpstr>
      <vt:lpstr>固定资产汇总</vt:lpstr>
      <vt:lpstr>房屋建筑物</vt:lpstr>
      <vt:lpstr>房屋建筑物 (盘点表)</vt:lpstr>
      <vt:lpstr>房屋建筑物 (申报表)</vt:lpstr>
      <vt:lpstr>构筑物</vt:lpstr>
      <vt:lpstr>管道沟槽</vt:lpstr>
      <vt:lpstr>机器设备</vt:lpstr>
      <vt:lpstr>车辆</vt:lpstr>
      <vt:lpstr>电子设备</vt:lpstr>
      <vt:lpstr>土地</vt:lpstr>
      <vt:lpstr>固定资产清理</vt:lpstr>
      <vt:lpstr>在建工程汇总</vt:lpstr>
      <vt:lpstr>在建-土建</vt:lpstr>
      <vt:lpstr>在建-设备</vt:lpstr>
      <vt:lpstr>在建-待摊费用</vt:lpstr>
      <vt:lpstr>在建-预付工程款</vt:lpstr>
      <vt:lpstr>在建-工程物资</vt:lpstr>
      <vt:lpstr>生产性生物资产</vt:lpstr>
      <vt:lpstr>生产性生物资产 </vt:lpstr>
      <vt:lpstr>油气资产</vt:lpstr>
      <vt:lpstr>使用权资产</vt:lpstr>
      <vt:lpstr>无形资产汇总</vt:lpstr>
      <vt:lpstr>无形-土地使用权</vt:lpstr>
      <vt:lpstr>无形-矿业权</vt:lpstr>
      <vt:lpstr>无形-海域使用权</vt:lpstr>
      <vt:lpstr>无形-其他</vt:lpstr>
      <vt:lpstr>开发支出</vt:lpstr>
      <vt:lpstr>商誉</vt:lpstr>
      <vt:lpstr>长期待摊费用</vt:lpstr>
      <vt:lpstr>递延所得税资产</vt:lpstr>
      <vt:lpstr>其他非流动资产</vt:lpstr>
      <vt:lpstr>流动负债汇总</vt:lpstr>
      <vt:lpstr>短期借款</vt:lpstr>
      <vt:lpstr>交易性金融负债</vt:lpstr>
      <vt:lpstr>衍生金融负债</vt:lpstr>
      <vt:lpstr>应付票据</vt:lpstr>
      <vt:lpstr>应付账款</vt:lpstr>
      <vt:lpstr>预收账款</vt:lpstr>
      <vt:lpstr>合同负债</vt:lpstr>
      <vt:lpstr>应付职工薪酬</vt:lpstr>
      <vt:lpstr>应交税费</vt:lpstr>
      <vt:lpstr>其他应付款汇总</vt:lpstr>
      <vt:lpstr>其他应付款</vt:lpstr>
      <vt:lpstr>其他应付-利息</vt:lpstr>
      <vt:lpstr>其他应付-股利</vt:lpstr>
      <vt:lpstr>持有侍售负债</vt:lpstr>
      <vt:lpstr>一年到期非流动负债</vt:lpstr>
      <vt:lpstr>其他流动负债</vt:lpstr>
      <vt:lpstr>非流动负债汇总 </vt:lpstr>
      <vt:lpstr>长期借款</vt:lpstr>
      <vt:lpstr>应付债券</vt:lpstr>
      <vt:lpstr>租赁负债</vt:lpstr>
      <vt:lpstr>长期应付款汇总</vt:lpstr>
      <vt:lpstr>长期应付款</vt:lpstr>
      <vt:lpstr>长期应付-专项应付款</vt:lpstr>
      <vt:lpstr>预计负债</vt:lpstr>
      <vt:lpstr>递延收益</vt:lpstr>
      <vt:lpstr>递延所得税负债</vt:lpstr>
      <vt:lpstr>其他非流动负债</vt:lpstr>
      <vt:lpstr>00000000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中瑞</dc:creator>
  <cp:lastModifiedBy>蹇玮侩</cp:lastModifiedBy>
  <dcterms:created xsi:type="dcterms:W3CDTF">1999-04-07T08:44:00Z</dcterms:created>
  <cp:lastPrinted>2025-12-22T13:02:00Z</cp:lastPrinted>
  <dcterms:modified xsi:type="dcterms:W3CDTF">2026-01-21T03:25:49Z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2169229654814FCF85EBEFB8A4A8DE9C</vt:lpwstr>
  </property>
  <property fmtid="{D5CDD505-2E9C-101B-9397-08002B2CF9AE}" pid="4" name="CalculationRule">
    <vt:i4>0</vt:i4>
  </property>
</Properties>
</file>